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Diversity\Outreach\BOC\Events\2022 Public Participation Meeting\"/>
    </mc:Choice>
  </mc:AlternateContent>
  <bookViews>
    <workbookView xWindow="0" yWindow="0" windowWidth="28800" windowHeight="11700" activeTab="1"/>
  </bookViews>
  <sheets>
    <sheet name="Registration List - April 11" sheetId="1" r:id="rId1"/>
    <sheet name="Attendance List" sheetId="3" r:id="rId2"/>
    <sheet name="Chat Box - Comments April 11" sheetId="2" r:id="rId3"/>
    <sheet name="Q&amp;A" sheetId="4" r:id="rId4"/>
  </sheets>
  <definedNames>
    <definedName name="_xlnm.Print_Area" localSheetId="0">'Registration List - April 11'!$A$1:$M$58</definedName>
    <definedName name="_xlnm.Print_Titles" localSheetId="0">'Registration List - April 11'!$1:$1</definedName>
  </definedNames>
  <calcPr calcId="162913"/>
</workbook>
</file>

<file path=xl/calcChain.xml><?xml version="1.0" encoding="utf-8"?>
<calcChain xmlns="http://schemas.openxmlformats.org/spreadsheetml/2006/main">
  <c r="F6" i="4" l="1"/>
  <c r="F5" i="4"/>
  <c r="F4" i="4"/>
  <c r="F3" i="4"/>
  <c r="F2" i="4"/>
  <c r="B23" i="2"/>
  <c r="B22" i="2"/>
  <c r="B21" i="2"/>
  <c r="B20" i="2"/>
  <c r="B19" i="2"/>
  <c r="B18" i="2"/>
  <c r="B17" i="2"/>
  <c r="B16" i="2"/>
  <c r="B15" i="2"/>
  <c r="B14" i="2"/>
  <c r="B13" i="2"/>
  <c r="B12" i="2"/>
  <c r="B11" i="2"/>
  <c r="B10" i="2"/>
  <c r="B9" i="2"/>
  <c r="B8" i="2"/>
  <c r="B7" i="2"/>
  <c r="B6" i="2"/>
  <c r="B5" i="2"/>
  <c r="B4" i="2"/>
  <c r="B3" i="2"/>
  <c r="B2" i="2"/>
</calcChain>
</file>

<file path=xl/sharedStrings.xml><?xml version="1.0" encoding="utf-8"?>
<sst xmlns="http://schemas.openxmlformats.org/spreadsheetml/2006/main" count="795" uniqueCount="421">
  <si>
    <t>Name</t>
  </si>
  <si>
    <t>Email Address</t>
  </si>
  <si>
    <t>When Registered</t>
  </si>
  <si>
    <t>Company Name</t>
  </si>
  <si>
    <t>Job Title</t>
  </si>
  <si>
    <t>Address 1</t>
  </si>
  <si>
    <t>City</t>
  </si>
  <si>
    <t>State</t>
  </si>
  <si>
    <t>ZIP</t>
  </si>
  <si>
    <t>Is your firm certified as a Disadvantaged Business Enterprise (DBE)?</t>
  </si>
  <si>
    <t>Is your firm certified as a Small Business Enterprise (SBE)?</t>
  </si>
  <si>
    <t>What work areas or North American Industry Classification System (NAICS) code(s) does your business provide service?</t>
  </si>
  <si>
    <t xml:space="preserve">Please provide any questions you would like us to answer during the meeting. </t>
  </si>
  <si>
    <t>Sarah Goldspink</t>
  </si>
  <si>
    <t>sarah@keishenv.com</t>
  </si>
  <si>
    <t>Keish Environmental</t>
  </si>
  <si>
    <t>business development</t>
  </si>
  <si>
    <t>2033 Gateway Place, Ste 556</t>
  </si>
  <si>
    <t>San Jose</t>
  </si>
  <si>
    <t>California</t>
  </si>
  <si>
    <t>Yes</t>
  </si>
  <si>
    <t>Yesenia De leon</t>
  </si>
  <si>
    <t>pdlgeneralconstruction54@gmail.com</t>
  </si>
  <si>
    <t>Pdl general construction</t>
  </si>
  <si>
    <t>Ceo</t>
  </si>
  <si>
    <t>2205 Ohio ave</t>
  </si>
  <si>
    <t>Richmond</t>
  </si>
  <si>
    <t>Ca</t>
  </si>
  <si>
    <t>No</t>
  </si>
  <si>
    <t>In the Process</t>
  </si>
  <si>
    <t>Rachael Keish</t>
  </si>
  <si>
    <t>rachael@keishenv.com</t>
  </si>
  <si>
    <t>CEO</t>
  </si>
  <si>
    <t>6768 Crosby Ct.</t>
  </si>
  <si>
    <t>CA</t>
  </si>
  <si>
    <t>Oscar Quintanilla</t>
  </si>
  <si>
    <t>oquintanilla@tjpa.org</t>
  </si>
  <si>
    <t>TJPA</t>
  </si>
  <si>
    <t>Budget &amp; Procurement Director</t>
  </si>
  <si>
    <t>Brooklyn Moore Green</t>
  </si>
  <si>
    <t>brooklynpilar8@gmail.com</t>
  </si>
  <si>
    <t>AC Transit</t>
  </si>
  <si>
    <t>Program Specialist</t>
  </si>
  <si>
    <t>Diana Ramirez</t>
  </si>
  <si>
    <t>diana@environ-sf.com</t>
  </si>
  <si>
    <t>Environ</t>
  </si>
  <si>
    <t>91 Castro St</t>
  </si>
  <si>
    <t>San Leandro</t>
  </si>
  <si>
    <t>CALIFORNIA</t>
  </si>
  <si>
    <t>561730, 238910, 237310</t>
  </si>
  <si>
    <t>yesenia De Leon</t>
  </si>
  <si>
    <t>morayessy@gmail.com</t>
  </si>
  <si>
    <t>pdl g eneral construction</t>
  </si>
  <si>
    <t>ceo</t>
  </si>
  <si>
    <t>2420 ROOSEVELT AVE APT A, second floor</t>
  </si>
  <si>
    <t>Jae Shin</t>
  </si>
  <si>
    <t>jae@groundci.com</t>
  </si>
  <si>
    <t>Ground Control Inc.</t>
  </si>
  <si>
    <t>President</t>
  </si>
  <si>
    <t>1485 Bayshore Blvd., Suite 451</t>
  </si>
  <si>
    <t>San Francisco</t>
  </si>
  <si>
    <t>Tyiesha Jones</t>
  </si>
  <si>
    <t>pulsecheck101@yahoo.com</t>
  </si>
  <si>
    <t>Pulse Check 101 LLC</t>
  </si>
  <si>
    <t>Owner</t>
  </si>
  <si>
    <t>PO Box 883773</t>
  </si>
  <si>
    <t>94188-3773</t>
  </si>
  <si>
    <t>Drew Lamont</t>
  </si>
  <si>
    <t>dlamont@wcdrilling.com</t>
  </si>
  <si>
    <t>West Coast Drilling</t>
  </si>
  <si>
    <t>V.P. of estimaing</t>
  </si>
  <si>
    <t>1350 willow avenue</t>
  </si>
  <si>
    <t>Hercules</t>
  </si>
  <si>
    <t>Foundation Drilling/ Shoring</t>
  </si>
  <si>
    <t>Shawn Sosa</t>
  </si>
  <si>
    <t>ssosa@srcity.org</t>
  </si>
  <si>
    <t>City of Santa Rosa</t>
  </si>
  <si>
    <t>Administrative analyst</t>
  </si>
  <si>
    <t>45 Stony Point Rd</t>
  </si>
  <si>
    <t>Santa Rosa</t>
  </si>
  <si>
    <t>Lauren Gularte</t>
  </si>
  <si>
    <t>gularte@watertransit.org</t>
  </si>
  <si>
    <t>WETA/ San Francisco Bay Ferry</t>
  </si>
  <si>
    <t>Government &amp; Regulatory Affairs Mgr</t>
  </si>
  <si>
    <t>Ed Duarte</t>
  </si>
  <si>
    <t>eduarte@azteccm.com</t>
  </si>
  <si>
    <t>Aztec Constructors</t>
  </si>
  <si>
    <t>CEO (Retired)</t>
  </si>
  <si>
    <t>2021 Omega Road, Ste. 200</t>
  </si>
  <si>
    <t>San Ramon</t>
  </si>
  <si>
    <t>General Contractor</t>
  </si>
  <si>
    <t>How can Diversity/Outreach Inclusion Programs provide the necessary training on estimating, bidding, and project management?  This is the help that DBE firms need!</t>
  </si>
  <si>
    <t>Schenae Rourk</t>
  </si>
  <si>
    <t>srourk@redwoodresources.net</t>
  </si>
  <si>
    <t>Redwood Resources</t>
  </si>
  <si>
    <t>President and CEO</t>
  </si>
  <si>
    <t>4712 Admiralty Way, Unit 633</t>
  </si>
  <si>
    <t>Marina Del Rey</t>
  </si>
  <si>
    <t>"541613, 541611, 541612, 541618, 561110, 561499, 561820, 541910, 541921"</t>
  </si>
  <si>
    <t>ROSALIE SILVA</t>
  </si>
  <si>
    <t>rsilva@silvagc.com</t>
  </si>
  <si>
    <t>SILVA GENERAL CONSTRUCTION, INC. DBA SILVA SUPPLY</t>
  </si>
  <si>
    <t>President/Owner</t>
  </si>
  <si>
    <t>13939 Poway Rd, #7</t>
  </si>
  <si>
    <t>Poway</t>
  </si>
  <si>
    <t>phil williams</t>
  </si>
  <si>
    <t>phil.williams@groupsync365.com</t>
  </si>
  <si>
    <t>GroupSync Solutions</t>
  </si>
  <si>
    <t>President/CEO</t>
  </si>
  <si>
    <t>2455 Naglee Road # 260</t>
  </si>
  <si>
    <t>Tracy</t>
  </si>
  <si>
    <t>541611  561110 611430  611710</t>
  </si>
  <si>
    <t>Cecilio Mills</t>
  </si>
  <si>
    <t>cecilio@creativeadaptivethinking.com</t>
  </si>
  <si>
    <t>Creative Adaptive Thinking</t>
  </si>
  <si>
    <t>344 20th Street, 2nd Floor</t>
  </si>
  <si>
    <t>Oakland</t>
  </si>
  <si>
    <t>Tanya Gilliam</t>
  </si>
  <si>
    <t>tgilliam@scmtd.com</t>
  </si>
  <si>
    <t>Santa Cruz METRO</t>
  </si>
  <si>
    <t>Purchasing</t>
  </si>
  <si>
    <t>138 Golf Club Drive</t>
  </si>
  <si>
    <t>Santa Cruz</t>
  </si>
  <si>
    <t>Various</t>
  </si>
  <si>
    <t>Andrea Lowe</t>
  </si>
  <si>
    <t>alowe@lowecg.com</t>
  </si>
  <si>
    <t>Lowe Consulting Group, Inc.</t>
  </si>
  <si>
    <t>675 Hegenberger RD STE 228</t>
  </si>
  <si>
    <t>541611, 541613, 541618, 541890</t>
  </si>
  <si>
    <t>Allen Wong</t>
  </si>
  <si>
    <t>awong@vsceinc.com</t>
  </si>
  <si>
    <t>VSCE, Inc.</t>
  </si>
  <si>
    <t>Business Development Manager</t>
  </si>
  <si>
    <t>1610 Harrison Street, Suite E-West</t>
  </si>
  <si>
    <t>541330, 541820, 236220, 237310, 237990</t>
  </si>
  <si>
    <t>Erik Aburto</t>
  </si>
  <si>
    <t>aburtotransitconsulting@outlook.com</t>
  </si>
  <si>
    <t>Aburto Transit Consulting LLC</t>
  </si>
  <si>
    <t>21422 Dahlia Court</t>
  </si>
  <si>
    <t>Trabuco Canyon</t>
  </si>
  <si>
    <t>237990, 238210, 541611, 541330, 585111, 48211, 334290, 335931</t>
  </si>
  <si>
    <t>How to partner with prime contractor</t>
  </si>
  <si>
    <t>Kathleen Wiseman</t>
  </si>
  <si>
    <t>kwipmech@gmail.com</t>
  </si>
  <si>
    <t>W.I.P. Mechanical Inc.</t>
  </si>
  <si>
    <t>Office Manager</t>
  </si>
  <si>
    <t>903 E. Lodi Ave</t>
  </si>
  <si>
    <t>Lodi</t>
  </si>
  <si>
    <t>Regina Jones</t>
  </si>
  <si>
    <t>rjones@accuratescreens.com</t>
  </si>
  <si>
    <t>Accurate C&amp;S Services Inc</t>
  </si>
  <si>
    <t>8105 Edgewater Drive Suite 225, 225</t>
  </si>
  <si>
    <t>NA</t>
  </si>
  <si>
    <t>Judy Singharath</t>
  </si>
  <si>
    <t>judy@imwis.com</t>
  </si>
  <si>
    <t>Merriwether &amp; Williams</t>
  </si>
  <si>
    <t>Program Marketing Manager</t>
  </si>
  <si>
    <t>1970 Broadway</t>
  </si>
  <si>
    <t>Tania Babcock</t>
  </si>
  <si>
    <t>tbabcock@eccta.org</t>
  </si>
  <si>
    <t>Eastern Contra Costa Transit Authority</t>
  </si>
  <si>
    <t>DBE Liaison</t>
  </si>
  <si>
    <t>eddie dillard</t>
  </si>
  <si>
    <t>eddie.dillard2020@gmail.com</t>
  </si>
  <si>
    <t>Focon Inc</t>
  </si>
  <si>
    <t>1501 Franklin Street Suite 305</t>
  </si>
  <si>
    <t>oakland</t>
  </si>
  <si>
    <t>A and B general contractor</t>
  </si>
  <si>
    <t>Maitjian Welke</t>
  </si>
  <si>
    <t>mwelke@cmitsolutions.com</t>
  </si>
  <si>
    <t>CMIT Solutions Silicon Valley</t>
  </si>
  <si>
    <t>Principal</t>
  </si>
  <si>
    <t>4340 Stevens Creek Blvd. #185</t>
  </si>
  <si>
    <t>541519 511210 518210 811212 611420 541513</t>
  </si>
  <si>
    <t>Ricardo Rodriguez</t>
  </si>
  <si>
    <t>ricardorodriguez@tricertus.com</t>
  </si>
  <si>
    <t>Tricertus, LLC</t>
  </si>
  <si>
    <t>Senior Managing Consultant</t>
  </si>
  <si>
    <t>333 W San Carlos Street Ste 600</t>
  </si>
  <si>
    <t>541611, 611430, 237990, 524291, 541618, 541690</t>
  </si>
  <si>
    <t>Bernardo Hernandez</t>
  </si>
  <si>
    <t>bernardo.hernandez@jacobs.com</t>
  </si>
  <si>
    <t>Jacobs</t>
  </si>
  <si>
    <t>Vice President</t>
  </si>
  <si>
    <t>4 Embarcadero, Suite 3800, San Francisco, CA</t>
  </si>
  <si>
    <t>Tarrell Gamble</t>
  </si>
  <si>
    <t>tgamble@brv-llc.com</t>
  </si>
  <si>
    <t>Blaylock Van, LLC</t>
  </si>
  <si>
    <t>SVP - Capital Markets</t>
  </si>
  <si>
    <t>350 Frank H Ogawa Plaza, 10th Floor</t>
  </si>
  <si>
    <t>Steve Cesio</t>
  </si>
  <si>
    <t>stevecessio@gmail.com</t>
  </si>
  <si>
    <t>Tri3chemical systems</t>
  </si>
  <si>
    <t>Vp</t>
  </si>
  <si>
    <t>2020 willow way</t>
  </si>
  <si>
    <t>San Bruno</t>
  </si>
  <si>
    <t>Yrs</t>
  </si>
  <si>
    <t>Lennox Francis</t>
  </si>
  <si>
    <t>lennox.francis@gmail.com</t>
  </si>
  <si>
    <t>Sirius Technology</t>
  </si>
  <si>
    <t>Owner/CEO</t>
  </si>
  <si>
    <t>Lewis Clinton</t>
  </si>
  <si>
    <t>lewis@titanglobalmgt.com</t>
  </si>
  <si>
    <t>Titan Global Management</t>
  </si>
  <si>
    <t>Chief Operating Officer</t>
  </si>
  <si>
    <t>490 Chadbourne Rd Ste A140</t>
  </si>
  <si>
    <t>Fairfield</t>
  </si>
  <si>
    <t>541611 541613 541618 488999 925120 926110 926120</t>
  </si>
  <si>
    <t>None at this time</t>
  </si>
  <si>
    <t>Al Filart</t>
  </si>
  <si>
    <t>alf@umec.net</t>
  </si>
  <si>
    <t>United Mechanical &amp; Metal fabricators Inc.</t>
  </si>
  <si>
    <t>Business Development &amp; Compliance Officer</t>
  </si>
  <si>
    <t>33353 Lewis St.</t>
  </si>
  <si>
    <t>Union City</t>
  </si>
  <si>
    <t>332999, 332322</t>
  </si>
  <si>
    <t>Tim Webb</t>
  </si>
  <si>
    <t>wegconsultants@outlook.com</t>
  </si>
  <si>
    <t>WE Group</t>
  </si>
  <si>
    <t>Managing Director</t>
  </si>
  <si>
    <t>1930 Dolly Ave</t>
  </si>
  <si>
    <t>Upcoming contracts and construction management opportunities.</t>
  </si>
  <si>
    <t>Adria Pulizzano</t>
  </si>
  <si>
    <t>adria@cbsafety.com</t>
  </si>
  <si>
    <t>Center for Behavioral Safety LLC</t>
  </si>
  <si>
    <t>General Manager</t>
  </si>
  <si>
    <t>655 Oak Grove Avenue #1257</t>
  </si>
  <si>
    <t>Menlo Park</t>
  </si>
  <si>
    <t>Robert Merwin</t>
  </si>
  <si>
    <t>rob@1stvg.com</t>
  </si>
  <si>
    <t>First Vanguard Rentals &amp; Sales Inc.</t>
  </si>
  <si>
    <t>1229 Western St., Ste. 2</t>
  </si>
  <si>
    <t>Rentals, Sales of equipment and supplies for Highway Safety</t>
  </si>
  <si>
    <t>Raul Laborin</t>
  </si>
  <si>
    <t>raul.laborin@wsp.com</t>
  </si>
  <si>
    <t>WSP USA</t>
  </si>
  <si>
    <t>2025 Gateway Place</t>
  </si>
  <si>
    <t>Sylvia Aguilar</t>
  </si>
  <si>
    <t>sylvia@jps-inc.com</t>
  </si>
  <si>
    <t>Josephine's Professional Staffing, Inc</t>
  </si>
  <si>
    <t>Staffing Manager</t>
  </si>
  <si>
    <t>561990, 561499, 561320, 561310, 561110, 561990, 541219</t>
  </si>
  <si>
    <t>Josephine Hughes</t>
  </si>
  <si>
    <t>josephine@jps-inc.com</t>
  </si>
  <si>
    <t>Josephine's Professional Staffing,Inc</t>
  </si>
  <si>
    <t>561320, 5611110, 561990, 561499, 561310,541990,541219,</t>
  </si>
  <si>
    <t>Anne Cervantes</t>
  </si>
  <si>
    <t>cdastudios@aol.com</t>
  </si>
  <si>
    <t>Cervantes Design Associates, Inc.</t>
  </si>
  <si>
    <t>CEO Architect</t>
  </si>
  <si>
    <t>Erin Hanigan</t>
  </si>
  <si>
    <t>ehanigan@anchorcm.com</t>
  </si>
  <si>
    <t>Anchor</t>
  </si>
  <si>
    <t>Marketing Manager</t>
  </si>
  <si>
    <t>236210, 237110, 237310, 237990, 541350, 541330, 541990</t>
  </si>
  <si>
    <t>Lamar Heystek</t>
  </si>
  <si>
    <t>president@asianinc.org</t>
  </si>
  <si>
    <t>ASIAN, Inc.</t>
  </si>
  <si>
    <t>1167 Mission Street, 4th Floor</t>
  </si>
  <si>
    <t>Richard Camacho</t>
  </si>
  <si>
    <t>rcamacho@gemsenvironmental.com</t>
  </si>
  <si>
    <t>GEMS Environmental Management Services, Inc.</t>
  </si>
  <si>
    <t>1120 Willow Pass Ct</t>
  </si>
  <si>
    <t>Concord</t>
  </si>
  <si>
    <t>237990; 562910; 238230;</t>
  </si>
  <si>
    <t>Erica He</t>
  </si>
  <si>
    <t>erica.he@emerypower.com</t>
  </si>
  <si>
    <t>Emery Power LLC</t>
  </si>
  <si>
    <t>Founder &amp; President</t>
  </si>
  <si>
    <t>4701 Patrick Hendry Drive, Bldg 16, Suite 108</t>
  </si>
  <si>
    <t>Santa Clara</t>
  </si>
  <si>
    <t>Sergio Sabogal</t>
  </si>
  <si>
    <t>shsabogal@acciona.com</t>
  </si>
  <si>
    <t>Acciona Infrastructure North America</t>
  </si>
  <si>
    <t>Procurement Manager</t>
  </si>
  <si>
    <t>Fargo</t>
  </si>
  <si>
    <t>Carlos B roullon</t>
  </si>
  <si>
    <t>printeam@comcast.net</t>
  </si>
  <si>
    <t>PRINTEAM</t>
  </si>
  <si>
    <t>522 Boulevard Way</t>
  </si>
  <si>
    <t>Piedmont</t>
  </si>
  <si>
    <t>Michael Spencer</t>
  </si>
  <si>
    <t>spencermasonrysf@aol.com</t>
  </si>
  <si>
    <t>SPENCER MASONRY, INC.</t>
  </si>
  <si>
    <t>1485 Bayshore Blvd., #147</t>
  </si>
  <si>
    <t>SAN FRANCISCO</t>
  </si>
  <si>
    <t>Rebecca Anderson</t>
  </si>
  <si>
    <t>rebecca@becielectric.com</t>
  </si>
  <si>
    <t>Beci Electric, Inc.</t>
  </si>
  <si>
    <t>8108 Capwell Drive</t>
  </si>
  <si>
    <t>AKUBUO OKORIE</t>
  </si>
  <si>
    <t>primesec@aol.com</t>
  </si>
  <si>
    <t>PRIME INTERNATIONAL SECURITY</t>
  </si>
  <si>
    <t>SITE SECURITY</t>
  </si>
  <si>
    <t>BOX18348</t>
  </si>
  <si>
    <t>INGLEWOOG</t>
  </si>
  <si>
    <t>Dots Oyenuga</t>
  </si>
  <si>
    <t>ascengineer@me.com</t>
  </si>
  <si>
    <t>Analysis &amp; Solutions Consultants</t>
  </si>
  <si>
    <t>Principal Engineer</t>
  </si>
  <si>
    <t>150 Executive Park Blvd., Ste. 3600</t>
  </si>
  <si>
    <t>Tony Parker</t>
  </si>
  <si>
    <t>tony@cardinal-uas.com</t>
  </si>
  <si>
    <t>Cardinal Aerial Photography</t>
  </si>
  <si>
    <t>Owner/Chief Pilot</t>
  </si>
  <si>
    <t>6290 Fennwood Ct. B</t>
  </si>
  <si>
    <t>Sacramento</t>
  </si>
  <si>
    <t>5416, 541922, 541370, 541350.</t>
  </si>
  <si>
    <t>Robert Bridges</t>
  </si>
  <si>
    <t>rbridges22@gmail.com</t>
  </si>
  <si>
    <t>Black Foundation</t>
  </si>
  <si>
    <t>2202 S. Figueroa St</t>
  </si>
  <si>
    <t>Los Angeles</t>
  </si>
  <si>
    <t>N/A</t>
  </si>
  <si>
    <t>Small business network</t>
  </si>
  <si>
    <t>Mike Richardson</t>
  </si>
  <si>
    <t>mrichardson@oconjet.com</t>
  </si>
  <si>
    <t>O'Connell Jetting Systems</t>
  </si>
  <si>
    <t>VP</t>
  </si>
  <si>
    <t>3190 Park Road</t>
  </si>
  <si>
    <t>Benicia</t>
  </si>
  <si>
    <t>?</t>
  </si>
  <si>
    <t>Jennifer Mena</t>
  </si>
  <si>
    <t>jennifer.mena@vta.org</t>
  </si>
  <si>
    <t>Santa Clara Valley VTA</t>
  </si>
  <si>
    <t>Management Analyst, Office of Business Diversity Programs</t>
  </si>
  <si>
    <t>3331 N. First St.</t>
  </si>
  <si>
    <t>Todd Senigar</t>
  </si>
  <si>
    <t>todd.senigar@sfmta.com</t>
  </si>
  <si>
    <t>SFMTA</t>
  </si>
  <si>
    <t>Contract Compliance Officer/DBE Certifications</t>
  </si>
  <si>
    <t>1 South VanNess 6th Fl</t>
  </si>
  <si>
    <t>Joan Jeffries</t>
  </si>
  <si>
    <t>jjeffries@scmtd.com</t>
  </si>
  <si>
    <t>Santa Cruz METRO Transit District</t>
  </si>
  <si>
    <t>Purchasing Manager</t>
  </si>
  <si>
    <t>110 Vernon Street</t>
  </si>
  <si>
    <t>Message Property</t>
  </si>
  <si>
    <t>Time</t>
  </si>
  <si>
    <t>Send User</t>
  </si>
  <si>
    <t>Target User</t>
  </si>
  <si>
    <t>Content</t>
  </si>
  <si>
    <t>public</t>
  </si>
  <si>
    <t>Luz Campos - MTC</t>
  </si>
  <si>
    <t>All Participants</t>
  </si>
  <si>
    <t>Business Outreach Committee Brochure: https://www.goldengate.org/assets/1/6/boc_doing_business_brochure_april_2022.pdf</t>
  </si>
  <si>
    <t>https://www.goldengate.org/district/doing-business/business-outreach-committee/</t>
  </si>
  <si>
    <t>Presentation availabe at: https://www.goldengate.org/district/doing-business/business-outreach-committee/</t>
  </si>
  <si>
    <t>Under BOC Events, April 11</t>
  </si>
  <si>
    <t>Reilly - SolTrans</t>
  </si>
  <si>
    <t>https://soltrans.org/resources/doing-business-with-soltrans/</t>
  </si>
  <si>
    <t>AC Transit upcoming opportunities: https://fsprd-sup.act.mycmsc.com/psc/actf9prdsup/SUPPLIER/ERP/c/SCP_PUBLIC_MENU_FL.SCP_PUB_BID_CMP_FL.GBL?&amp;</t>
  </si>
  <si>
    <t>www.trideltatransit.com for Tri Delta Transit</t>
  </si>
  <si>
    <t>Terence Candell</t>
  </si>
  <si>
    <t>WETA Opportunities: https://weta.sanfranciscobayferry.com/procurement-opportunities</t>
  </si>
  <si>
    <t>MTC Procurement page: https://mtc.bonfirehub.com/portal/?tab=openOpportunities</t>
  </si>
  <si>
    <t>Jennifer Mena, VTA</t>
  </si>
  <si>
    <t>VTA's website: https://www.vta.org/business-center</t>
  </si>
  <si>
    <t>Yuri Koslen</t>
  </si>
  <si>
    <t>For City of Santa Rosa including CityBus Formal and informal solicitations occur via online system www.srcity.org/bids Entirely FREE Vendor Registration Will automatically notify bidder of opportunities matching the business categories selected by the vendor when register</t>
  </si>
  <si>
    <t>Shawn Sosa - Santa Rosa CityBus</t>
  </si>
  <si>
    <t>Cit yof Santa Rosa's bidding site: https://srcity.org/165/Bids-Proposals</t>
  </si>
  <si>
    <t>https://forms.office.com/r/J0F1P303KB</t>
  </si>
  <si>
    <t>Unknown conference user</t>
  </si>
  <si>
    <t>I appreciate all of you setting goals for us DBE's. Very often we would not otherwise have an opportunity to participate on these projects. These requirements open the doors for us.</t>
  </si>
  <si>
    <t>I encourage all agencies to continue to focuse on supportive services to bolster tradespersons starting business, residential contractors moving into the public works arena, and firms seeking to grow. Working in the public works arena requires a unique skill set and we need to continue to support the DBE firms that are working for your agencies</t>
  </si>
  <si>
    <t>Thank you for the opportunity to learn about the process.</t>
  </si>
  <si>
    <t>Phil Williams</t>
  </si>
  <si>
    <t>Focus on your Technical Support Service Program to build DBE Success!</t>
  </si>
  <si>
    <t>Joe Towner</t>
  </si>
  <si>
    <t>BART provides a program called Small Business Supportive Services (SBSS)</t>
  </si>
  <si>
    <t>Work with the Ethic Chambers And Trade Associations on a Training/Education &amp; Development Accelerator Partnering Program</t>
  </si>
  <si>
    <t>Networking with the Primes is the Key!</t>
  </si>
  <si>
    <t>Thanks Phil, I agree and hope that these sessions are valuable. Perhaps its just a difference in consulting/professional services/RFP/RFQ work vs. contractor/capital improvement/IFB work, where the IFB primes don't find the meet and greets as useful.</t>
  </si>
  <si>
    <t>Agreed. Please go on the websites and register to receive updates on upcoming contracts.</t>
  </si>
  <si>
    <t>Webinar Name</t>
  </si>
  <si>
    <t>Attendee Email</t>
  </si>
  <si>
    <t>Public Participation Meeting - Overall DBE Triennial Goal FFY 2023-2025</t>
  </si>
  <si>
    <t>Artemise Davenport</t>
  </si>
  <si>
    <t>adavenport@goldengate.org</t>
  </si>
  <si>
    <t>lcampos@bayareametro.gov</t>
  </si>
  <si>
    <t>Stella Becerra</t>
  </si>
  <si>
    <t>stella.becerra@vta.org</t>
  </si>
  <si>
    <t>reilly@soltransride.com</t>
  </si>
  <si>
    <t>candell@watertransit.org</t>
  </si>
  <si>
    <t>Mike-WestCAT</t>
  </si>
  <si>
    <t>mike@westcat.org</t>
  </si>
  <si>
    <t>thomas le</t>
  </si>
  <si>
    <t>thomas.le@vta.org</t>
  </si>
  <si>
    <t>Kristina Martinez - County Connection</t>
  </si>
  <si>
    <t>kmartinez@cccta.org</t>
  </si>
  <si>
    <t>Keith Green</t>
  </si>
  <si>
    <t>kgreen@marintransit.org</t>
  </si>
  <si>
    <t>steve cesio</t>
  </si>
  <si>
    <t>jtowner@bart.gov</t>
  </si>
  <si>
    <t>Oscar Quintanilla - TJPA</t>
  </si>
  <si>
    <t>Lauren Gularte WETA</t>
  </si>
  <si>
    <t>ykoslen@srcity.org</t>
  </si>
  <si>
    <t>Raul L</t>
  </si>
  <si>
    <t>Beci Anderson</t>
  </si>
  <si>
    <t>Maitjitan Welke</t>
  </si>
  <si>
    <t>Rosalie Silva</t>
  </si>
  <si>
    <t>judy singharath</t>
  </si>
  <si>
    <t>Remi Awosanya</t>
  </si>
  <si>
    <t>remi.awosanya@vta.org</t>
  </si>
  <si>
    <t>Sergio</t>
  </si>
  <si>
    <t>tarrell</t>
  </si>
  <si>
    <t>Bernardo Hernandez - Jacobs</t>
  </si>
  <si>
    <t>yesednia</t>
  </si>
  <si>
    <t>Damon Dorn</t>
  </si>
  <si>
    <t>damon.dorn@hsr.ca.gov</t>
  </si>
  <si>
    <t>Kathy</t>
  </si>
  <si>
    <t>Asked User</t>
  </si>
  <si>
    <t>Replied User</t>
  </si>
  <si>
    <t>Question</t>
  </si>
  <si>
    <t>Answer</t>
  </si>
  <si>
    <t>private</t>
  </si>
  <si>
    <t>Can you please add link to docs in chat box again? The chat box is empty</t>
  </si>
  <si>
    <t>Hi Andrea, the presentation is already available at: https://www.goldengate.org/district/doing-business/business-outreach-committee/</t>
  </si>
  <si>
    <t>Got it, thank you. Hope all is well.</t>
  </si>
  <si>
    <t>Will the slides be made available after the meeting?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</si>
</sst>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4"/>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
    <xf numFmtId="0" fontId="0" fillId="0" borderId="0" xfId="0"/>
    <xf numFmtId="22" fontId="0" fillId="0" borderId="0" xfId="0" applyNumberFormat="1"/>
    <xf numFmtId="0" fontId="0" fillId="0" borderId="0" xfId="0" applyAlignment="1">
      <alignment wrapText="1"/>
    </xf>
    <xf numFmtId="0" fontId="0" fillId="0" borderId="0" xfId="0" applyAlignment="1">
      <alignment horizontal="left" wrapText="1"/>
    </xf>
    <xf numFmtId="0" fontId="16" fillId="0" borderId="0" xfId="0" applyFont="1"/>
    <xf numFmtId="0" fontId="18" fillId="0" borderId="0" xfId="0" applyFont="1"/>
    <xf numFmtId="0" fontId="18" fillId="0" borderId="0" xfId="0" applyFont="1" applyAlignment="1">
      <alignment wrapText="1"/>
    </xf>
    <xf numFmtId="0" fontId="18" fillId="0" borderId="0" xfId="0" applyFont="1" applyAlignment="1">
      <alignment horizontal="left" wrapText="1"/>
    </xf>
    <xf numFmtId="0" fontId="19" fillId="0" borderId="0" xfId="0" applyFont="1"/>
    <xf numFmtId="0" fontId="19" fillId="0" borderId="0" xfId="0" applyFont="1" applyAlignment="1">
      <alignment wrapText="1"/>
    </xf>
    <xf numFmtId="0" fontId="19" fillId="0" borderId="0" xfId="0" applyFont="1" applyAlignment="1">
      <alignment horizontal="left" wrapText="1"/>
    </xf>
    <xf numFmtId="3" fontId="19" fillId="0" borderId="0" xfId="0" applyNumberFormat="1" applyFont="1" applyAlignment="1">
      <alignment horizontal="lef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topLeftCell="E1" zoomScaleNormal="100" workbookViewId="0">
      <selection activeCell="E8" sqref="E8"/>
    </sheetView>
  </sheetViews>
  <sheetFormatPr defaultRowHeight="15" x14ac:dyDescent="0.25"/>
  <cols>
    <col min="1" max="1" width="21.42578125" bestFit="1" customWidth="1"/>
    <col min="2" max="2" width="35.85546875" bestFit="1" customWidth="1"/>
    <col min="3" max="3" width="16.42578125" bestFit="1" customWidth="1"/>
    <col min="4" max="4" width="51.42578125" bestFit="1" customWidth="1"/>
    <col min="5" max="5" width="55.140625" bestFit="1" customWidth="1"/>
    <col min="6" max="6" width="41.140625" bestFit="1" customWidth="1"/>
    <col min="7" max="7" width="15.42578125" bestFit="1" customWidth="1"/>
    <col min="8" max="8" width="11.7109375" bestFit="1" customWidth="1"/>
    <col min="9" max="9" width="10.7109375" bestFit="1" customWidth="1"/>
    <col min="10" max="11" width="36.28515625" style="2" customWidth="1"/>
    <col min="12" max="12" width="68.42578125" style="3" customWidth="1"/>
    <col min="13" max="13" width="85.140625" style="2" customWidth="1"/>
  </cols>
  <sheetData>
    <row r="1" spans="1:13" s="4" customFormat="1" ht="35.25" customHeight="1" x14ac:dyDescent="0.3">
      <c r="A1" s="4" t="s">
        <v>0</v>
      </c>
      <c r="B1" s="4" t="s">
        <v>1</v>
      </c>
      <c r="C1" s="4" t="s">
        <v>2</v>
      </c>
      <c r="D1" s="4" t="s">
        <v>3</v>
      </c>
      <c r="E1" s="5" t="s">
        <v>4</v>
      </c>
      <c r="F1" s="5" t="s">
        <v>5</v>
      </c>
      <c r="G1" s="5" t="s">
        <v>6</v>
      </c>
      <c r="H1" s="5" t="s">
        <v>7</v>
      </c>
      <c r="I1" s="5" t="s">
        <v>8</v>
      </c>
      <c r="J1" s="6" t="s">
        <v>9</v>
      </c>
      <c r="K1" s="6" t="s">
        <v>10</v>
      </c>
      <c r="L1" s="7" t="s">
        <v>11</v>
      </c>
      <c r="M1" s="6" t="s">
        <v>12</v>
      </c>
    </row>
    <row r="2" spans="1:13" ht="18.75" x14ac:dyDescent="0.3">
      <c r="A2" t="s">
        <v>13</v>
      </c>
      <c r="B2" t="s">
        <v>14</v>
      </c>
      <c r="C2" s="1">
        <v>44662.497916666667</v>
      </c>
      <c r="D2" t="s">
        <v>15</v>
      </c>
      <c r="E2" s="8" t="s">
        <v>16</v>
      </c>
      <c r="F2" s="8" t="s">
        <v>17</v>
      </c>
      <c r="G2" s="8" t="s">
        <v>18</v>
      </c>
      <c r="H2" s="8" t="s">
        <v>19</v>
      </c>
      <c r="I2" s="8">
        <v>95110</v>
      </c>
      <c r="J2" s="9" t="s">
        <v>20</v>
      </c>
      <c r="K2" s="9" t="s">
        <v>20</v>
      </c>
      <c r="L2" s="10" t="s">
        <v>15</v>
      </c>
      <c r="M2" s="9"/>
    </row>
    <row r="3" spans="1:13" ht="18.75" x14ac:dyDescent="0.3">
      <c r="A3" t="s">
        <v>21</v>
      </c>
      <c r="B3" t="s">
        <v>22</v>
      </c>
      <c r="C3" s="1">
        <v>44662.497916666667</v>
      </c>
      <c r="D3" t="s">
        <v>23</v>
      </c>
      <c r="E3" s="8" t="s">
        <v>24</v>
      </c>
      <c r="F3" s="8" t="s">
        <v>25</v>
      </c>
      <c r="G3" s="8" t="s">
        <v>26</v>
      </c>
      <c r="H3" s="8" t="s">
        <v>27</v>
      </c>
      <c r="I3" s="8">
        <v>94805</v>
      </c>
      <c r="J3" s="9" t="s">
        <v>28</v>
      </c>
      <c r="K3" s="9" t="s">
        <v>29</v>
      </c>
      <c r="L3" s="10"/>
      <c r="M3" s="9"/>
    </row>
    <row r="4" spans="1:13" ht="18.75" x14ac:dyDescent="0.3">
      <c r="A4" t="s">
        <v>30</v>
      </c>
      <c r="B4" t="s">
        <v>31</v>
      </c>
      <c r="C4" s="1">
        <v>44662.48541666667</v>
      </c>
      <c r="D4" t="s">
        <v>15</v>
      </c>
      <c r="E4" s="8" t="s">
        <v>32</v>
      </c>
      <c r="F4" s="8" t="s">
        <v>33</v>
      </c>
      <c r="G4" s="8" t="s">
        <v>18</v>
      </c>
      <c r="H4" s="8" t="s">
        <v>34</v>
      </c>
      <c r="I4" s="8">
        <v>95129</v>
      </c>
      <c r="J4" s="9" t="s">
        <v>20</v>
      </c>
      <c r="K4" s="9" t="s">
        <v>20</v>
      </c>
      <c r="L4" s="10"/>
      <c r="M4" s="9"/>
    </row>
    <row r="5" spans="1:13" ht="18.75" x14ac:dyDescent="0.3">
      <c r="A5" t="s">
        <v>35</v>
      </c>
      <c r="B5" t="s">
        <v>36</v>
      </c>
      <c r="C5" s="1">
        <v>44662.476388888892</v>
      </c>
      <c r="D5" t="s">
        <v>37</v>
      </c>
      <c r="E5" s="8" t="s">
        <v>38</v>
      </c>
      <c r="F5" s="8"/>
      <c r="G5" s="8"/>
      <c r="H5" s="8" t="s">
        <v>34</v>
      </c>
      <c r="I5" s="8"/>
      <c r="J5" s="9" t="s">
        <v>28</v>
      </c>
      <c r="K5" s="9" t="s">
        <v>28</v>
      </c>
      <c r="L5" s="10"/>
      <c r="M5" s="9"/>
    </row>
    <row r="6" spans="1:13" ht="18.75" x14ac:dyDescent="0.3">
      <c r="A6" t="s">
        <v>39</v>
      </c>
      <c r="B6" t="s">
        <v>40</v>
      </c>
      <c r="C6" s="1">
        <v>44662.459027777775</v>
      </c>
      <c r="D6" t="s">
        <v>41</v>
      </c>
      <c r="E6" s="8" t="s">
        <v>42</v>
      </c>
      <c r="F6" s="8"/>
      <c r="G6" s="8"/>
      <c r="H6" s="8" t="s">
        <v>34</v>
      </c>
      <c r="I6" s="8"/>
      <c r="J6" s="9" t="s">
        <v>28</v>
      </c>
      <c r="K6" s="9" t="s">
        <v>28</v>
      </c>
      <c r="L6" s="10"/>
      <c r="M6" s="9"/>
    </row>
    <row r="7" spans="1:13" ht="18.75" x14ac:dyDescent="0.3">
      <c r="A7" t="s">
        <v>43</v>
      </c>
      <c r="B7" t="s">
        <v>44</v>
      </c>
      <c r="C7" s="1">
        <v>44660.709722222222</v>
      </c>
      <c r="D7" t="s">
        <v>45</v>
      </c>
      <c r="E7" s="8" t="s">
        <v>32</v>
      </c>
      <c r="F7" s="8" t="s">
        <v>46</v>
      </c>
      <c r="G7" s="8" t="s">
        <v>47</v>
      </c>
      <c r="H7" s="8" t="s">
        <v>48</v>
      </c>
      <c r="I7" s="8">
        <v>94577</v>
      </c>
      <c r="J7" s="9" t="s">
        <v>29</v>
      </c>
      <c r="K7" s="9" t="s">
        <v>29</v>
      </c>
      <c r="L7" s="10" t="s">
        <v>49</v>
      </c>
      <c r="M7" s="9"/>
    </row>
    <row r="8" spans="1:13" ht="18.75" x14ac:dyDescent="0.3">
      <c r="A8" t="s">
        <v>50</v>
      </c>
      <c r="B8" t="s">
        <v>51</v>
      </c>
      <c r="C8" s="1">
        <v>44659.953472222223</v>
      </c>
      <c r="D8" t="s">
        <v>52</v>
      </c>
      <c r="E8" s="8" t="s">
        <v>53</v>
      </c>
      <c r="F8" s="8" t="s">
        <v>54</v>
      </c>
      <c r="G8" s="8" t="s">
        <v>26</v>
      </c>
      <c r="H8" s="8" t="s">
        <v>34</v>
      </c>
      <c r="I8" s="8">
        <v>94804</v>
      </c>
      <c r="J8" s="9" t="s">
        <v>28</v>
      </c>
      <c r="K8" s="9" t="s">
        <v>29</v>
      </c>
      <c r="L8" s="10"/>
      <c r="M8" s="9"/>
    </row>
    <row r="9" spans="1:13" ht="18.75" x14ac:dyDescent="0.3">
      <c r="A9" t="s">
        <v>55</v>
      </c>
      <c r="B9" t="s">
        <v>56</v>
      </c>
      <c r="C9" s="1">
        <v>44659.414583333331</v>
      </c>
      <c r="D9" t="s">
        <v>57</v>
      </c>
      <c r="E9" s="8" t="s">
        <v>58</v>
      </c>
      <c r="F9" s="8" t="s">
        <v>59</v>
      </c>
      <c r="G9" s="8" t="s">
        <v>60</v>
      </c>
      <c r="H9" s="8" t="s">
        <v>34</v>
      </c>
      <c r="I9" s="8">
        <v>94124</v>
      </c>
      <c r="J9" s="9" t="s">
        <v>20</v>
      </c>
      <c r="K9" s="9" t="s">
        <v>20</v>
      </c>
      <c r="L9" s="10"/>
      <c r="M9" s="9"/>
    </row>
    <row r="10" spans="1:13" ht="18.75" x14ac:dyDescent="0.3">
      <c r="A10" t="s">
        <v>61</v>
      </c>
      <c r="B10" t="s">
        <v>62</v>
      </c>
      <c r="C10" s="1">
        <v>44658.168749999997</v>
      </c>
      <c r="D10" t="s">
        <v>63</v>
      </c>
      <c r="E10" s="8" t="s">
        <v>64</v>
      </c>
      <c r="F10" s="8" t="s">
        <v>65</v>
      </c>
      <c r="G10" s="8" t="s">
        <v>60</v>
      </c>
      <c r="H10" s="8" t="s">
        <v>34</v>
      </c>
      <c r="I10" s="8" t="s">
        <v>66</v>
      </c>
      <c r="J10" s="9" t="s">
        <v>28</v>
      </c>
      <c r="K10" s="9" t="s">
        <v>20</v>
      </c>
      <c r="L10" s="10">
        <v>61169</v>
      </c>
      <c r="M10" s="9"/>
    </row>
    <row r="11" spans="1:13" ht="18.75" x14ac:dyDescent="0.3">
      <c r="A11" t="s">
        <v>67</v>
      </c>
      <c r="B11" t="s">
        <v>68</v>
      </c>
      <c r="C11" s="1">
        <v>44657.334722222222</v>
      </c>
      <c r="D11" t="s">
        <v>69</v>
      </c>
      <c r="E11" s="8" t="s">
        <v>70</v>
      </c>
      <c r="F11" s="8" t="s">
        <v>71</v>
      </c>
      <c r="G11" s="8" t="s">
        <v>72</v>
      </c>
      <c r="H11" s="8" t="s">
        <v>19</v>
      </c>
      <c r="I11" s="8">
        <v>94564</v>
      </c>
      <c r="J11" s="9" t="s">
        <v>20</v>
      </c>
      <c r="K11" s="9" t="s">
        <v>20</v>
      </c>
      <c r="L11" s="10" t="s">
        <v>73</v>
      </c>
      <c r="M11" s="9"/>
    </row>
    <row r="12" spans="1:13" ht="18.75" x14ac:dyDescent="0.3">
      <c r="A12" t="s">
        <v>74</v>
      </c>
      <c r="B12" t="s">
        <v>75</v>
      </c>
      <c r="C12" s="1">
        <v>44656.62777777778</v>
      </c>
      <c r="D12" t="s">
        <v>76</v>
      </c>
      <c r="E12" s="8" t="s">
        <v>77</v>
      </c>
      <c r="F12" s="8" t="s">
        <v>78</v>
      </c>
      <c r="G12" s="8" t="s">
        <v>79</v>
      </c>
      <c r="H12" s="8" t="s">
        <v>34</v>
      </c>
      <c r="I12" s="8">
        <v>95401</v>
      </c>
      <c r="J12" s="9" t="s">
        <v>28</v>
      </c>
      <c r="K12" s="9" t="s">
        <v>28</v>
      </c>
      <c r="L12" s="10"/>
      <c r="M12" s="9"/>
    </row>
    <row r="13" spans="1:13" ht="18.75" x14ac:dyDescent="0.3">
      <c r="A13" t="s">
        <v>80</v>
      </c>
      <c r="B13" t="s">
        <v>81</v>
      </c>
      <c r="C13" s="1">
        <v>44655.745138888888</v>
      </c>
      <c r="D13" t="s">
        <v>82</v>
      </c>
      <c r="E13" s="8" t="s">
        <v>83</v>
      </c>
      <c r="F13" s="8"/>
      <c r="G13" s="8"/>
      <c r="H13" s="8" t="s">
        <v>34</v>
      </c>
      <c r="I13" s="8"/>
      <c r="J13" s="9" t="s">
        <v>28</v>
      </c>
      <c r="K13" s="9" t="s">
        <v>28</v>
      </c>
      <c r="L13" s="10"/>
      <c r="M13" s="9"/>
    </row>
    <row r="14" spans="1:13" ht="37.5" customHeight="1" x14ac:dyDescent="0.3">
      <c r="A14" t="s">
        <v>84</v>
      </c>
      <c r="B14" t="s">
        <v>85</v>
      </c>
      <c r="C14" s="1">
        <v>44651.925000000003</v>
      </c>
      <c r="D14" t="s">
        <v>86</v>
      </c>
      <c r="E14" s="8" t="s">
        <v>87</v>
      </c>
      <c r="F14" s="8" t="s">
        <v>88</v>
      </c>
      <c r="G14" s="8" t="s">
        <v>89</v>
      </c>
      <c r="H14" s="8" t="s">
        <v>34</v>
      </c>
      <c r="I14" s="8">
        <v>94583</v>
      </c>
      <c r="J14" s="9" t="s">
        <v>28</v>
      </c>
      <c r="K14" s="9" t="s">
        <v>20</v>
      </c>
      <c r="L14" s="10" t="s">
        <v>90</v>
      </c>
      <c r="M14" s="9" t="s">
        <v>91</v>
      </c>
    </row>
    <row r="15" spans="1:13" ht="37.5" x14ac:dyDescent="0.3">
      <c r="A15" t="s">
        <v>92</v>
      </c>
      <c r="B15" t="s">
        <v>93</v>
      </c>
      <c r="C15" s="1">
        <v>44649.838194444441</v>
      </c>
      <c r="D15" t="s">
        <v>94</v>
      </c>
      <c r="E15" s="8" t="s">
        <v>95</v>
      </c>
      <c r="F15" s="8" t="s">
        <v>96</v>
      </c>
      <c r="G15" s="8" t="s">
        <v>97</v>
      </c>
      <c r="H15" s="8" t="s">
        <v>19</v>
      </c>
      <c r="I15" s="8">
        <v>90292</v>
      </c>
      <c r="J15" s="9" t="s">
        <v>20</v>
      </c>
      <c r="K15" s="9" t="s">
        <v>20</v>
      </c>
      <c r="L15" s="10" t="s">
        <v>98</v>
      </c>
      <c r="M15" s="9"/>
    </row>
    <row r="16" spans="1:13" ht="18.75" x14ac:dyDescent="0.3">
      <c r="A16" t="s">
        <v>99</v>
      </c>
      <c r="B16" t="s">
        <v>100</v>
      </c>
      <c r="C16" s="1">
        <v>44648.433333333334</v>
      </c>
      <c r="D16" t="s">
        <v>101</v>
      </c>
      <c r="E16" s="8" t="s">
        <v>102</v>
      </c>
      <c r="F16" s="8" t="s">
        <v>103</v>
      </c>
      <c r="G16" s="8" t="s">
        <v>104</v>
      </c>
      <c r="H16" s="8" t="s">
        <v>34</v>
      </c>
      <c r="I16" s="8">
        <v>92064</v>
      </c>
      <c r="J16" s="9" t="s">
        <v>20</v>
      </c>
      <c r="K16" s="9" t="s">
        <v>20</v>
      </c>
      <c r="L16" s="10">
        <v>236220</v>
      </c>
      <c r="M16" s="9"/>
    </row>
    <row r="17" spans="1:13" ht="18.75" x14ac:dyDescent="0.3">
      <c r="A17" t="s">
        <v>105</v>
      </c>
      <c r="B17" t="s">
        <v>106</v>
      </c>
      <c r="C17" s="1">
        <v>44645.501388888886</v>
      </c>
      <c r="D17" t="s">
        <v>107</v>
      </c>
      <c r="E17" s="8" t="s">
        <v>108</v>
      </c>
      <c r="F17" s="8" t="s">
        <v>109</v>
      </c>
      <c r="G17" s="8" t="s">
        <v>110</v>
      </c>
      <c r="H17" s="8" t="s">
        <v>34</v>
      </c>
      <c r="I17" s="8">
        <v>95304</v>
      </c>
      <c r="J17" s="9" t="s">
        <v>28</v>
      </c>
      <c r="K17" s="9" t="s">
        <v>20</v>
      </c>
      <c r="L17" s="10" t="s">
        <v>111</v>
      </c>
      <c r="M17" s="9"/>
    </row>
    <row r="18" spans="1:13" ht="18.75" x14ac:dyDescent="0.3">
      <c r="A18" t="s">
        <v>112</v>
      </c>
      <c r="B18" t="s">
        <v>113</v>
      </c>
      <c r="C18" s="1">
        <v>44643.867361111108</v>
      </c>
      <c r="D18" t="s">
        <v>114</v>
      </c>
      <c r="E18" s="8" t="s">
        <v>58</v>
      </c>
      <c r="F18" s="8" t="s">
        <v>115</v>
      </c>
      <c r="G18" s="8" t="s">
        <v>116</v>
      </c>
      <c r="H18" s="8" t="s">
        <v>34</v>
      </c>
      <c r="I18" s="8">
        <v>94612</v>
      </c>
      <c r="J18" s="9" t="s">
        <v>20</v>
      </c>
      <c r="K18" s="9" t="s">
        <v>20</v>
      </c>
      <c r="L18" s="10">
        <v>541611</v>
      </c>
      <c r="M18" s="9"/>
    </row>
    <row r="19" spans="1:13" ht="18.75" x14ac:dyDescent="0.3">
      <c r="A19" t="s">
        <v>117</v>
      </c>
      <c r="B19" t="s">
        <v>118</v>
      </c>
      <c r="C19" s="1">
        <v>44641.457638888889</v>
      </c>
      <c r="D19" t="s">
        <v>119</v>
      </c>
      <c r="E19" s="8" t="s">
        <v>120</v>
      </c>
      <c r="F19" s="8" t="s">
        <v>121</v>
      </c>
      <c r="G19" s="8" t="s">
        <v>122</v>
      </c>
      <c r="H19" s="8" t="s">
        <v>19</v>
      </c>
      <c r="I19" s="8">
        <v>95060</v>
      </c>
      <c r="J19" s="9" t="s">
        <v>20</v>
      </c>
      <c r="K19" s="9" t="s">
        <v>20</v>
      </c>
      <c r="L19" s="10" t="s">
        <v>123</v>
      </c>
      <c r="M19" s="9"/>
    </row>
    <row r="20" spans="1:13" ht="18.75" x14ac:dyDescent="0.3">
      <c r="A20" t="s">
        <v>124</v>
      </c>
      <c r="B20" t="s">
        <v>125</v>
      </c>
      <c r="C20" s="1">
        <v>44636.699305555558</v>
      </c>
      <c r="D20" t="s">
        <v>126</v>
      </c>
      <c r="E20" s="8" t="s">
        <v>58</v>
      </c>
      <c r="F20" s="8" t="s">
        <v>127</v>
      </c>
      <c r="G20" s="8" t="s">
        <v>116</v>
      </c>
      <c r="H20" s="8" t="s">
        <v>48</v>
      </c>
      <c r="I20" s="8">
        <v>94621</v>
      </c>
      <c r="J20" s="9" t="s">
        <v>20</v>
      </c>
      <c r="K20" s="9" t="s">
        <v>20</v>
      </c>
      <c r="L20" s="10" t="s">
        <v>128</v>
      </c>
      <c r="M20" s="9"/>
    </row>
    <row r="21" spans="1:13" ht="18.75" x14ac:dyDescent="0.3">
      <c r="A21" t="s">
        <v>129</v>
      </c>
      <c r="B21" t="s">
        <v>130</v>
      </c>
      <c r="C21" s="1">
        <v>44636.688194444447</v>
      </c>
      <c r="D21" t="s">
        <v>131</v>
      </c>
      <c r="E21" s="8" t="s">
        <v>132</v>
      </c>
      <c r="F21" s="8" t="s">
        <v>133</v>
      </c>
      <c r="G21" s="8" t="s">
        <v>116</v>
      </c>
      <c r="H21" s="8" t="s">
        <v>34</v>
      </c>
      <c r="I21" s="8">
        <v>94612</v>
      </c>
      <c r="J21" s="9" t="s">
        <v>20</v>
      </c>
      <c r="K21" s="9" t="s">
        <v>20</v>
      </c>
      <c r="L21" s="10" t="s">
        <v>134</v>
      </c>
      <c r="M21" s="9"/>
    </row>
    <row r="22" spans="1:13" ht="37.5" x14ac:dyDescent="0.3">
      <c r="A22" t="s">
        <v>135</v>
      </c>
      <c r="B22" t="s">
        <v>136</v>
      </c>
      <c r="C22" s="1">
        <v>44636.672222222223</v>
      </c>
      <c r="D22" t="s">
        <v>137</v>
      </c>
      <c r="E22" s="8" t="s">
        <v>64</v>
      </c>
      <c r="F22" s="8" t="s">
        <v>138</v>
      </c>
      <c r="G22" s="8" t="s">
        <v>139</v>
      </c>
      <c r="H22" s="8" t="s">
        <v>34</v>
      </c>
      <c r="I22" s="8">
        <v>92679</v>
      </c>
      <c r="J22" s="9" t="s">
        <v>20</v>
      </c>
      <c r="K22" s="9" t="s">
        <v>28</v>
      </c>
      <c r="L22" s="10" t="s">
        <v>140</v>
      </c>
      <c r="M22" s="9" t="s">
        <v>141</v>
      </c>
    </row>
    <row r="23" spans="1:13" ht="18.75" x14ac:dyDescent="0.3">
      <c r="A23" t="s">
        <v>142</v>
      </c>
      <c r="B23" t="s">
        <v>143</v>
      </c>
      <c r="C23" s="1">
        <v>44636.643750000003</v>
      </c>
      <c r="D23" t="s">
        <v>144</v>
      </c>
      <c r="E23" s="8" t="s">
        <v>145</v>
      </c>
      <c r="F23" s="8" t="s">
        <v>146</v>
      </c>
      <c r="G23" s="8" t="s">
        <v>147</v>
      </c>
      <c r="H23" s="8" t="s">
        <v>34</v>
      </c>
      <c r="I23" s="8">
        <v>95240</v>
      </c>
      <c r="J23" s="9" t="s">
        <v>20</v>
      </c>
      <c r="K23" s="9" t="s">
        <v>20</v>
      </c>
      <c r="L23" s="10">
        <v>332999</v>
      </c>
      <c r="M23" s="9"/>
    </row>
    <row r="24" spans="1:13" ht="18.75" x14ac:dyDescent="0.3">
      <c r="A24" t="s">
        <v>148</v>
      </c>
      <c r="B24" t="s">
        <v>149</v>
      </c>
      <c r="C24" s="1">
        <v>44636.472222222219</v>
      </c>
      <c r="D24" t="s">
        <v>150</v>
      </c>
      <c r="E24" s="8" t="s">
        <v>58</v>
      </c>
      <c r="F24" s="8" t="s">
        <v>151</v>
      </c>
      <c r="G24" s="8" t="s">
        <v>116</v>
      </c>
      <c r="H24" s="8" t="s">
        <v>34</v>
      </c>
      <c r="I24" s="8">
        <v>94621</v>
      </c>
      <c r="J24" s="9" t="s">
        <v>20</v>
      </c>
      <c r="K24" s="9" t="s">
        <v>20</v>
      </c>
      <c r="L24" s="11">
        <v>6.2199956161154106E+23</v>
      </c>
      <c r="M24" s="9" t="s">
        <v>152</v>
      </c>
    </row>
    <row r="25" spans="1:13" ht="18.75" x14ac:dyDescent="0.3">
      <c r="A25" t="s">
        <v>153</v>
      </c>
      <c r="B25" t="s">
        <v>154</v>
      </c>
      <c r="C25" s="1">
        <v>44635.467361111114</v>
      </c>
      <c r="D25" t="s">
        <v>155</v>
      </c>
      <c r="E25" s="8" t="s">
        <v>156</v>
      </c>
      <c r="F25" s="8" t="s">
        <v>157</v>
      </c>
      <c r="G25" s="8" t="s">
        <v>116</v>
      </c>
      <c r="H25" s="8" t="s">
        <v>19</v>
      </c>
      <c r="I25" s="8">
        <v>94612</v>
      </c>
      <c r="J25" s="9" t="s">
        <v>20</v>
      </c>
      <c r="K25" s="9" t="s">
        <v>20</v>
      </c>
      <c r="L25" s="10"/>
      <c r="M25" s="9"/>
    </row>
    <row r="26" spans="1:13" ht="18.75" x14ac:dyDescent="0.3">
      <c r="A26" t="s">
        <v>158</v>
      </c>
      <c r="B26" t="s">
        <v>159</v>
      </c>
      <c r="C26" s="1">
        <v>44634.371527777781</v>
      </c>
      <c r="D26" t="s">
        <v>160</v>
      </c>
      <c r="E26" s="8" t="s">
        <v>161</v>
      </c>
      <c r="F26" s="8"/>
      <c r="G26" s="8"/>
      <c r="H26" s="8" t="s">
        <v>34</v>
      </c>
      <c r="I26" s="8"/>
      <c r="J26" s="9" t="s">
        <v>28</v>
      </c>
      <c r="K26" s="9" t="s">
        <v>28</v>
      </c>
      <c r="L26" s="10"/>
      <c r="M26" s="9"/>
    </row>
    <row r="27" spans="1:13" ht="18.75" x14ac:dyDescent="0.3">
      <c r="A27" t="s">
        <v>162</v>
      </c>
      <c r="B27" t="s">
        <v>163</v>
      </c>
      <c r="C27" s="1">
        <v>44631.745833333334</v>
      </c>
      <c r="D27" t="s">
        <v>164</v>
      </c>
      <c r="E27" s="8" t="s">
        <v>16</v>
      </c>
      <c r="F27" s="8" t="s">
        <v>165</v>
      </c>
      <c r="G27" s="8" t="s">
        <v>166</v>
      </c>
      <c r="H27" s="8" t="s">
        <v>34</v>
      </c>
      <c r="I27" s="8">
        <v>94612</v>
      </c>
      <c r="J27" s="9" t="s">
        <v>20</v>
      </c>
      <c r="K27" s="9" t="s">
        <v>20</v>
      </c>
      <c r="L27" s="10" t="s">
        <v>167</v>
      </c>
      <c r="M27" s="9"/>
    </row>
    <row r="28" spans="1:13" ht="18.75" x14ac:dyDescent="0.3">
      <c r="A28" t="s">
        <v>168</v>
      </c>
      <c r="B28" t="s">
        <v>169</v>
      </c>
      <c r="C28" s="1">
        <v>44631.703472222223</v>
      </c>
      <c r="D28" t="s">
        <v>170</v>
      </c>
      <c r="E28" s="8" t="s">
        <v>171</v>
      </c>
      <c r="F28" s="8" t="s">
        <v>172</v>
      </c>
      <c r="G28" s="8" t="s">
        <v>18</v>
      </c>
      <c r="H28" s="8" t="s">
        <v>34</v>
      </c>
      <c r="I28" s="8">
        <v>95129</v>
      </c>
      <c r="J28" s="9" t="s">
        <v>20</v>
      </c>
      <c r="K28" s="9" t="s">
        <v>20</v>
      </c>
      <c r="L28" s="10" t="s">
        <v>173</v>
      </c>
      <c r="M28" s="9"/>
    </row>
    <row r="29" spans="1:13" ht="18.75" x14ac:dyDescent="0.3">
      <c r="A29" t="s">
        <v>174</v>
      </c>
      <c r="B29" t="s">
        <v>175</v>
      </c>
      <c r="C29" s="1">
        <v>44630.588888888888</v>
      </c>
      <c r="D29" t="s">
        <v>176</v>
      </c>
      <c r="E29" s="8" t="s">
        <v>177</v>
      </c>
      <c r="F29" s="8" t="s">
        <v>178</v>
      </c>
      <c r="G29" s="8" t="s">
        <v>18</v>
      </c>
      <c r="H29" s="8" t="s">
        <v>19</v>
      </c>
      <c r="I29" s="8">
        <v>95112</v>
      </c>
      <c r="J29" s="9" t="s">
        <v>20</v>
      </c>
      <c r="K29" s="9" t="s">
        <v>20</v>
      </c>
      <c r="L29" s="10" t="s">
        <v>179</v>
      </c>
      <c r="M29" s="9"/>
    </row>
    <row r="30" spans="1:13" ht="18.75" x14ac:dyDescent="0.3">
      <c r="A30" t="s">
        <v>180</v>
      </c>
      <c r="B30" t="s">
        <v>181</v>
      </c>
      <c r="C30" s="1">
        <v>44630.554166666669</v>
      </c>
      <c r="D30" t="s">
        <v>182</v>
      </c>
      <c r="E30" s="8" t="s">
        <v>183</v>
      </c>
      <c r="F30" s="8" t="s">
        <v>184</v>
      </c>
      <c r="G30" s="8" t="s">
        <v>60</v>
      </c>
      <c r="H30" s="8" t="s">
        <v>34</v>
      </c>
      <c r="I30" s="8">
        <v>94111</v>
      </c>
      <c r="J30" s="9" t="s">
        <v>28</v>
      </c>
      <c r="K30" s="9" t="s">
        <v>28</v>
      </c>
      <c r="L30" s="10"/>
      <c r="M30" s="9"/>
    </row>
    <row r="31" spans="1:13" ht="18.75" x14ac:dyDescent="0.3">
      <c r="A31" t="s">
        <v>185</v>
      </c>
      <c r="B31" t="s">
        <v>186</v>
      </c>
      <c r="C31" s="1">
        <v>44630.399305555555</v>
      </c>
      <c r="D31" t="s">
        <v>187</v>
      </c>
      <c r="E31" s="8" t="s">
        <v>188</v>
      </c>
      <c r="F31" s="8" t="s">
        <v>189</v>
      </c>
      <c r="G31" s="8" t="s">
        <v>116</v>
      </c>
      <c r="H31" s="8" t="s">
        <v>34</v>
      </c>
      <c r="I31" s="8">
        <v>94612</v>
      </c>
      <c r="J31" s="9" t="s">
        <v>20</v>
      </c>
      <c r="K31" s="9" t="s">
        <v>28</v>
      </c>
      <c r="L31" s="10"/>
      <c r="M31" s="9"/>
    </row>
    <row r="32" spans="1:13" ht="18.75" x14ac:dyDescent="0.3">
      <c r="A32" t="s">
        <v>190</v>
      </c>
      <c r="B32" t="s">
        <v>191</v>
      </c>
      <c r="C32" s="1">
        <v>44629.823611111111</v>
      </c>
      <c r="D32" t="s">
        <v>192</v>
      </c>
      <c r="E32" s="8" t="s">
        <v>193</v>
      </c>
      <c r="F32" s="8" t="s">
        <v>194</v>
      </c>
      <c r="G32" s="8" t="s">
        <v>195</v>
      </c>
      <c r="H32" s="8" t="s">
        <v>19</v>
      </c>
      <c r="I32" s="8">
        <v>94066</v>
      </c>
      <c r="J32" s="9" t="s">
        <v>28</v>
      </c>
      <c r="K32" s="9" t="s">
        <v>20</v>
      </c>
      <c r="L32" s="10" t="s">
        <v>196</v>
      </c>
      <c r="M32" s="9"/>
    </row>
    <row r="33" spans="1:13" ht="18.75" x14ac:dyDescent="0.3">
      <c r="A33" t="s">
        <v>197</v>
      </c>
      <c r="B33" t="s">
        <v>198</v>
      </c>
      <c r="C33" s="1">
        <v>44629.696527777778</v>
      </c>
      <c r="D33" t="s">
        <v>199</v>
      </c>
      <c r="E33" s="8" t="s">
        <v>200</v>
      </c>
      <c r="F33" s="8"/>
      <c r="G33" s="8"/>
      <c r="H33" s="8" t="s">
        <v>19</v>
      </c>
      <c r="I33" s="8">
        <v>90293</v>
      </c>
      <c r="J33" s="9" t="s">
        <v>20</v>
      </c>
      <c r="K33" s="9" t="s">
        <v>20</v>
      </c>
      <c r="L33" s="10"/>
      <c r="M33" s="9"/>
    </row>
    <row r="34" spans="1:13" ht="18.75" x14ac:dyDescent="0.3">
      <c r="A34" t="s">
        <v>201</v>
      </c>
      <c r="B34" t="s">
        <v>202</v>
      </c>
      <c r="C34" s="1">
        <v>44629.629166666666</v>
      </c>
      <c r="D34" t="s">
        <v>203</v>
      </c>
      <c r="E34" s="8" t="s">
        <v>204</v>
      </c>
      <c r="F34" s="8" t="s">
        <v>205</v>
      </c>
      <c r="G34" s="8" t="s">
        <v>206</v>
      </c>
      <c r="H34" s="8" t="s">
        <v>34</v>
      </c>
      <c r="I34" s="8">
        <v>94534</v>
      </c>
      <c r="J34" s="9" t="s">
        <v>29</v>
      </c>
      <c r="K34" s="9" t="s">
        <v>20</v>
      </c>
      <c r="L34" s="10" t="s">
        <v>207</v>
      </c>
      <c r="M34" s="9" t="s">
        <v>208</v>
      </c>
    </row>
    <row r="35" spans="1:13" ht="18.75" x14ac:dyDescent="0.3">
      <c r="A35" t="s">
        <v>209</v>
      </c>
      <c r="B35" t="s">
        <v>210</v>
      </c>
      <c r="C35" s="1">
        <v>44629.588194444441</v>
      </c>
      <c r="D35" t="s">
        <v>211</v>
      </c>
      <c r="E35" s="8" t="s">
        <v>212</v>
      </c>
      <c r="F35" s="8" t="s">
        <v>213</v>
      </c>
      <c r="G35" s="8" t="s">
        <v>214</v>
      </c>
      <c r="H35" s="8" t="s">
        <v>34</v>
      </c>
      <c r="I35" s="8">
        <v>94587</v>
      </c>
      <c r="J35" s="9" t="s">
        <v>20</v>
      </c>
      <c r="K35" s="9" t="s">
        <v>20</v>
      </c>
      <c r="L35" s="10" t="s">
        <v>215</v>
      </c>
      <c r="M35" s="9"/>
    </row>
    <row r="36" spans="1:13" ht="18.75" x14ac:dyDescent="0.3">
      <c r="A36" t="s">
        <v>216</v>
      </c>
      <c r="B36" t="s">
        <v>217</v>
      </c>
      <c r="C36" s="1">
        <v>44629.48541666667</v>
      </c>
      <c r="D36" t="s">
        <v>218</v>
      </c>
      <c r="E36" s="8" t="s">
        <v>219</v>
      </c>
      <c r="F36" s="8" t="s">
        <v>220</v>
      </c>
      <c r="G36" s="8" t="s">
        <v>47</v>
      </c>
      <c r="H36" s="8" t="s">
        <v>34</v>
      </c>
      <c r="I36" s="8">
        <v>94577</v>
      </c>
      <c r="J36" s="9" t="s">
        <v>20</v>
      </c>
      <c r="K36" s="9" t="s">
        <v>20</v>
      </c>
      <c r="L36" s="11">
        <v>5.4133054690541298E+28</v>
      </c>
      <c r="M36" s="9" t="s">
        <v>221</v>
      </c>
    </row>
    <row r="37" spans="1:13" ht="18.75" x14ac:dyDescent="0.3">
      <c r="A37" t="s">
        <v>222</v>
      </c>
      <c r="B37" t="s">
        <v>223</v>
      </c>
      <c r="C37" s="1">
        <v>44629.465277777781</v>
      </c>
      <c r="D37" t="s">
        <v>224</v>
      </c>
      <c r="E37" s="8" t="s">
        <v>225</v>
      </c>
      <c r="F37" s="8" t="s">
        <v>226</v>
      </c>
      <c r="G37" s="8" t="s">
        <v>227</v>
      </c>
      <c r="H37" s="8" t="s">
        <v>34</v>
      </c>
      <c r="I37" s="8">
        <v>94026</v>
      </c>
      <c r="J37" s="9" t="s">
        <v>20</v>
      </c>
      <c r="K37" s="9" t="s">
        <v>20</v>
      </c>
      <c r="L37" s="10"/>
      <c r="M37" s="9"/>
    </row>
    <row r="38" spans="1:13" ht="37.5" x14ac:dyDescent="0.3">
      <c r="A38" t="s">
        <v>228</v>
      </c>
      <c r="B38" t="s">
        <v>229</v>
      </c>
      <c r="C38" s="1">
        <v>44629.382638888892</v>
      </c>
      <c r="D38" t="s">
        <v>230</v>
      </c>
      <c r="E38" s="8" t="s">
        <v>58</v>
      </c>
      <c r="F38" s="8" t="s">
        <v>231</v>
      </c>
      <c r="G38" s="8" t="s">
        <v>206</v>
      </c>
      <c r="H38" s="8" t="s">
        <v>34</v>
      </c>
      <c r="I38" s="8">
        <v>94533</v>
      </c>
      <c r="J38" s="9" t="s">
        <v>28</v>
      </c>
      <c r="K38" s="9" t="s">
        <v>20</v>
      </c>
      <c r="L38" s="10" t="s">
        <v>232</v>
      </c>
      <c r="M38" s="9"/>
    </row>
    <row r="39" spans="1:13" ht="18.75" x14ac:dyDescent="0.3">
      <c r="A39" t="s">
        <v>233</v>
      </c>
      <c r="B39" t="s">
        <v>234</v>
      </c>
      <c r="C39" s="1">
        <v>44629.368055555555</v>
      </c>
      <c r="D39" t="s">
        <v>235</v>
      </c>
      <c r="E39" s="8" t="s">
        <v>183</v>
      </c>
      <c r="F39" s="8" t="s">
        <v>236</v>
      </c>
      <c r="G39" s="8" t="s">
        <v>18</v>
      </c>
      <c r="H39" s="8" t="s">
        <v>34</v>
      </c>
      <c r="I39" s="8">
        <v>95110</v>
      </c>
      <c r="J39" s="9" t="s">
        <v>28</v>
      </c>
      <c r="K39" s="9" t="s">
        <v>28</v>
      </c>
      <c r="L39" s="10"/>
      <c r="M39" s="9"/>
    </row>
    <row r="40" spans="1:13" ht="37.5" x14ac:dyDescent="0.3">
      <c r="A40" t="s">
        <v>237</v>
      </c>
      <c r="B40" t="s">
        <v>238</v>
      </c>
      <c r="C40" s="1">
        <v>44629.330555555556</v>
      </c>
      <c r="D40" t="s">
        <v>239</v>
      </c>
      <c r="E40" s="8" t="s">
        <v>240</v>
      </c>
      <c r="F40" s="8"/>
      <c r="G40" s="8"/>
      <c r="H40" s="8" t="s">
        <v>34</v>
      </c>
      <c r="I40" s="8"/>
      <c r="J40" s="9" t="s">
        <v>20</v>
      </c>
      <c r="K40" s="9" t="s">
        <v>20</v>
      </c>
      <c r="L40" s="10" t="s">
        <v>241</v>
      </c>
      <c r="M40" s="9"/>
    </row>
    <row r="41" spans="1:13" ht="37.5" x14ac:dyDescent="0.3">
      <c r="A41" t="s">
        <v>242</v>
      </c>
      <c r="B41" t="s">
        <v>243</v>
      </c>
      <c r="C41" s="1">
        <v>44629.32916666667</v>
      </c>
      <c r="D41" t="s">
        <v>244</v>
      </c>
      <c r="E41" s="8" t="s">
        <v>32</v>
      </c>
      <c r="F41" s="8"/>
      <c r="G41" s="8"/>
      <c r="H41" s="8" t="s">
        <v>34</v>
      </c>
      <c r="I41" s="8"/>
      <c r="J41" s="9" t="s">
        <v>20</v>
      </c>
      <c r="K41" s="9" t="s">
        <v>20</v>
      </c>
      <c r="L41" s="10" t="s">
        <v>245</v>
      </c>
      <c r="M41" s="9"/>
    </row>
    <row r="42" spans="1:13" ht="18.75" x14ac:dyDescent="0.3">
      <c r="A42" t="s">
        <v>246</v>
      </c>
      <c r="B42" t="s">
        <v>247</v>
      </c>
      <c r="C42" s="1">
        <v>44628.756944444445</v>
      </c>
      <c r="D42" t="s">
        <v>248</v>
      </c>
      <c r="E42" s="8" t="s">
        <v>249</v>
      </c>
      <c r="F42" s="8"/>
      <c r="G42" s="8" t="s">
        <v>60</v>
      </c>
      <c r="H42" s="8" t="s">
        <v>19</v>
      </c>
      <c r="I42" s="8">
        <v>94110</v>
      </c>
      <c r="J42" s="9" t="s">
        <v>20</v>
      </c>
      <c r="K42" s="9" t="s">
        <v>20</v>
      </c>
      <c r="L42" s="10"/>
      <c r="M42" s="9"/>
    </row>
    <row r="43" spans="1:13" ht="37.5" x14ac:dyDescent="0.3">
      <c r="A43" t="s">
        <v>250</v>
      </c>
      <c r="B43" t="s">
        <v>251</v>
      </c>
      <c r="C43" s="1">
        <v>44628.6875</v>
      </c>
      <c r="D43" t="s">
        <v>252</v>
      </c>
      <c r="E43" s="8" t="s">
        <v>253</v>
      </c>
      <c r="F43" s="8"/>
      <c r="G43" s="8"/>
      <c r="H43" s="8" t="s">
        <v>34</v>
      </c>
      <c r="I43" s="8"/>
      <c r="J43" s="9" t="s">
        <v>20</v>
      </c>
      <c r="K43" s="9" t="s">
        <v>20</v>
      </c>
      <c r="L43" s="10" t="s">
        <v>254</v>
      </c>
      <c r="M43" s="9"/>
    </row>
    <row r="44" spans="1:13" ht="18.75" x14ac:dyDescent="0.3">
      <c r="A44" t="s">
        <v>255</v>
      </c>
      <c r="B44" t="s">
        <v>256</v>
      </c>
      <c r="C44" s="1">
        <v>44628.671527777777</v>
      </c>
      <c r="D44" t="s">
        <v>257</v>
      </c>
      <c r="E44" s="8" t="s">
        <v>58</v>
      </c>
      <c r="F44" s="8" t="s">
        <v>258</v>
      </c>
      <c r="G44" s="8" t="s">
        <v>60</v>
      </c>
      <c r="H44" s="8" t="s">
        <v>34</v>
      </c>
      <c r="I44" s="8">
        <v>94103</v>
      </c>
      <c r="J44" s="9" t="s">
        <v>29</v>
      </c>
      <c r="K44" s="9" t="s">
        <v>29</v>
      </c>
      <c r="L44" s="10"/>
      <c r="M44" s="9"/>
    </row>
    <row r="45" spans="1:13" ht="18.75" x14ac:dyDescent="0.3">
      <c r="A45" t="s">
        <v>259</v>
      </c>
      <c r="B45" t="s">
        <v>260</v>
      </c>
      <c r="C45" s="1">
        <v>44628.619444444441</v>
      </c>
      <c r="D45" t="s">
        <v>261</v>
      </c>
      <c r="E45" s="8" t="s">
        <v>58</v>
      </c>
      <c r="F45" s="8" t="s">
        <v>262</v>
      </c>
      <c r="G45" s="8" t="s">
        <v>263</v>
      </c>
      <c r="H45" s="8" t="s">
        <v>34</v>
      </c>
      <c r="I45" s="8">
        <v>94520</v>
      </c>
      <c r="J45" s="9" t="s">
        <v>20</v>
      </c>
      <c r="K45" s="9" t="s">
        <v>20</v>
      </c>
      <c r="L45" s="10" t="s">
        <v>264</v>
      </c>
      <c r="M45" s="9"/>
    </row>
    <row r="46" spans="1:13" ht="18.75" x14ac:dyDescent="0.3">
      <c r="A46" t="s">
        <v>265</v>
      </c>
      <c r="B46" t="s">
        <v>266</v>
      </c>
      <c r="C46" s="1">
        <v>44628.571527777778</v>
      </c>
      <c r="D46" t="s">
        <v>267</v>
      </c>
      <c r="E46" s="8" t="s">
        <v>268</v>
      </c>
      <c r="F46" s="8" t="s">
        <v>269</v>
      </c>
      <c r="G46" s="8" t="s">
        <v>270</v>
      </c>
      <c r="H46" s="8" t="s">
        <v>34</v>
      </c>
      <c r="I46" s="8">
        <v>95054</v>
      </c>
      <c r="J46" s="9" t="s">
        <v>20</v>
      </c>
      <c r="K46" s="9" t="s">
        <v>28</v>
      </c>
      <c r="L46" s="10"/>
      <c r="M46" s="9"/>
    </row>
    <row r="47" spans="1:13" ht="18.75" x14ac:dyDescent="0.3">
      <c r="A47" t="s">
        <v>271</v>
      </c>
      <c r="B47" t="s">
        <v>272</v>
      </c>
      <c r="C47" s="1">
        <v>44628.522916666669</v>
      </c>
      <c r="D47" t="s">
        <v>273</v>
      </c>
      <c r="E47" s="8" t="s">
        <v>274</v>
      </c>
      <c r="F47" s="8"/>
      <c r="G47" s="8" t="s">
        <v>275</v>
      </c>
      <c r="H47" s="8" t="s">
        <v>34</v>
      </c>
      <c r="I47" s="8"/>
      <c r="J47" s="9" t="s">
        <v>28</v>
      </c>
      <c r="K47" s="9" t="s">
        <v>28</v>
      </c>
      <c r="L47" s="10"/>
      <c r="M47" s="9"/>
    </row>
    <row r="48" spans="1:13" ht="18.75" x14ac:dyDescent="0.3">
      <c r="A48" t="s">
        <v>276</v>
      </c>
      <c r="B48" t="s">
        <v>277</v>
      </c>
      <c r="C48" s="1">
        <v>44628.5</v>
      </c>
      <c r="D48" t="s">
        <v>278</v>
      </c>
      <c r="E48" s="8" t="s">
        <v>58</v>
      </c>
      <c r="F48" s="8" t="s">
        <v>279</v>
      </c>
      <c r="G48" s="8" t="s">
        <v>280</v>
      </c>
      <c r="H48" s="8" t="s">
        <v>34</v>
      </c>
      <c r="I48" s="8">
        <v>94610</v>
      </c>
      <c r="J48" s="9" t="s">
        <v>20</v>
      </c>
      <c r="K48" s="9" t="s">
        <v>20</v>
      </c>
      <c r="L48" s="10">
        <v>323122</v>
      </c>
      <c r="M48" s="9"/>
    </row>
    <row r="49" spans="1:13" ht="18.75" x14ac:dyDescent="0.3">
      <c r="A49" t="s">
        <v>281</v>
      </c>
      <c r="B49" t="s">
        <v>282</v>
      </c>
      <c r="C49" s="1">
        <v>44628.487500000003</v>
      </c>
      <c r="D49" t="s">
        <v>283</v>
      </c>
      <c r="E49" s="8" t="s">
        <v>64</v>
      </c>
      <c r="F49" s="8" t="s">
        <v>284</v>
      </c>
      <c r="G49" s="8" t="s">
        <v>285</v>
      </c>
      <c r="H49" s="8" t="s">
        <v>34</v>
      </c>
      <c r="I49" s="8">
        <v>94124</v>
      </c>
      <c r="J49" s="9" t="s">
        <v>20</v>
      </c>
      <c r="K49" s="9" t="s">
        <v>20</v>
      </c>
      <c r="L49" s="10"/>
      <c r="M49" s="9"/>
    </row>
    <row r="50" spans="1:13" ht="18.75" x14ac:dyDescent="0.3">
      <c r="A50" t="s">
        <v>286</v>
      </c>
      <c r="B50" t="s">
        <v>287</v>
      </c>
      <c r="C50" s="1">
        <v>44628.457638888889</v>
      </c>
      <c r="D50" t="s">
        <v>288</v>
      </c>
      <c r="E50" s="8" t="s">
        <v>58</v>
      </c>
      <c r="F50" s="8" t="s">
        <v>289</v>
      </c>
      <c r="G50" s="8" t="s">
        <v>116</v>
      </c>
      <c r="H50" s="8" t="s">
        <v>34</v>
      </c>
      <c r="I50" s="8">
        <v>94621</v>
      </c>
      <c r="J50" s="9" t="s">
        <v>20</v>
      </c>
      <c r="K50" s="9" t="s">
        <v>20</v>
      </c>
      <c r="L50" s="10">
        <v>238210</v>
      </c>
      <c r="M50" s="9"/>
    </row>
    <row r="51" spans="1:13" ht="18.75" x14ac:dyDescent="0.3">
      <c r="A51" t="s">
        <v>290</v>
      </c>
      <c r="B51" t="s">
        <v>291</v>
      </c>
      <c r="C51" s="1">
        <v>44628.398611111108</v>
      </c>
      <c r="D51" t="s">
        <v>292</v>
      </c>
      <c r="E51" s="8" t="s">
        <v>293</v>
      </c>
      <c r="F51" s="8" t="s">
        <v>294</v>
      </c>
      <c r="G51" s="8" t="s">
        <v>295</v>
      </c>
      <c r="H51" s="8" t="s">
        <v>34</v>
      </c>
      <c r="I51" s="8">
        <v>90301</v>
      </c>
      <c r="J51" s="9" t="s">
        <v>20</v>
      </c>
      <c r="K51" s="9" t="s">
        <v>20</v>
      </c>
      <c r="L51" s="10">
        <v>561612</v>
      </c>
      <c r="M51" s="9"/>
    </row>
    <row r="52" spans="1:13" ht="18.75" x14ac:dyDescent="0.3">
      <c r="A52" t="s">
        <v>296</v>
      </c>
      <c r="B52" t="s">
        <v>297</v>
      </c>
      <c r="C52" s="1">
        <v>44628.395138888889</v>
      </c>
      <c r="D52" t="s">
        <v>298</v>
      </c>
      <c r="E52" s="8" t="s">
        <v>299</v>
      </c>
      <c r="F52" s="8" t="s">
        <v>300</v>
      </c>
      <c r="G52" s="8" t="s">
        <v>60</v>
      </c>
      <c r="H52" s="8" t="s">
        <v>34</v>
      </c>
      <c r="I52" s="8">
        <v>94134</v>
      </c>
      <c r="J52" s="9" t="s">
        <v>20</v>
      </c>
      <c r="K52" s="9" t="s">
        <v>20</v>
      </c>
      <c r="L52" s="10">
        <v>541330</v>
      </c>
      <c r="M52" s="9"/>
    </row>
    <row r="53" spans="1:13" ht="18.75" x14ac:dyDescent="0.3">
      <c r="A53" t="s">
        <v>301</v>
      </c>
      <c r="B53" t="s">
        <v>302</v>
      </c>
      <c r="C53" s="1">
        <v>44628.385416666664</v>
      </c>
      <c r="D53" t="s">
        <v>303</v>
      </c>
      <c r="E53" s="8" t="s">
        <v>304</v>
      </c>
      <c r="F53" s="8" t="s">
        <v>305</v>
      </c>
      <c r="G53" s="8" t="s">
        <v>306</v>
      </c>
      <c r="H53" s="8" t="s">
        <v>34</v>
      </c>
      <c r="I53" s="8">
        <v>95831</v>
      </c>
      <c r="J53" s="9" t="s">
        <v>20</v>
      </c>
      <c r="K53" s="9" t="s">
        <v>20</v>
      </c>
      <c r="L53" s="10" t="s">
        <v>307</v>
      </c>
      <c r="M53" s="9"/>
    </row>
    <row r="54" spans="1:13" ht="18.75" x14ac:dyDescent="0.3">
      <c r="A54" t="s">
        <v>308</v>
      </c>
      <c r="B54" t="s">
        <v>309</v>
      </c>
      <c r="C54" s="1">
        <v>44628.380555555559</v>
      </c>
      <c r="D54" t="s">
        <v>310</v>
      </c>
      <c r="E54" s="8" t="s">
        <v>58</v>
      </c>
      <c r="F54" s="8" t="s">
        <v>311</v>
      </c>
      <c r="G54" s="8" t="s">
        <v>312</v>
      </c>
      <c r="H54" s="8" t="s">
        <v>27</v>
      </c>
      <c r="I54" s="8">
        <v>90007</v>
      </c>
      <c r="J54" s="9" t="s">
        <v>29</v>
      </c>
      <c r="K54" s="9" t="s">
        <v>29</v>
      </c>
      <c r="L54" s="10" t="s">
        <v>313</v>
      </c>
      <c r="M54" s="9" t="s">
        <v>314</v>
      </c>
    </row>
    <row r="55" spans="1:13" ht="18.75" x14ac:dyDescent="0.3">
      <c r="A55" t="s">
        <v>315</v>
      </c>
      <c r="B55" t="s">
        <v>316</v>
      </c>
      <c r="C55" s="1">
        <v>44628.379166666666</v>
      </c>
      <c r="D55" t="s">
        <v>317</v>
      </c>
      <c r="E55" s="8" t="s">
        <v>318</v>
      </c>
      <c r="F55" s="8" t="s">
        <v>319</v>
      </c>
      <c r="G55" s="8" t="s">
        <v>320</v>
      </c>
      <c r="H55" s="8" t="s">
        <v>27</v>
      </c>
      <c r="I55" s="8">
        <v>94510</v>
      </c>
      <c r="J55" s="9" t="s">
        <v>28</v>
      </c>
      <c r="K55" s="9" t="s">
        <v>20</v>
      </c>
      <c r="L55" s="10" t="s">
        <v>321</v>
      </c>
      <c r="M55" s="9"/>
    </row>
    <row r="56" spans="1:13" ht="18.75" x14ac:dyDescent="0.3">
      <c r="A56" t="s">
        <v>322</v>
      </c>
      <c r="B56" t="s">
        <v>323</v>
      </c>
      <c r="C56" s="1">
        <v>44621.727083333331</v>
      </c>
      <c r="D56" t="s">
        <v>324</v>
      </c>
      <c r="E56" s="8" t="s">
        <v>325</v>
      </c>
      <c r="F56" s="8" t="s">
        <v>326</v>
      </c>
      <c r="G56" s="8" t="s">
        <v>18</v>
      </c>
      <c r="H56" s="8" t="s">
        <v>34</v>
      </c>
      <c r="I56" s="8">
        <v>95134</v>
      </c>
      <c r="J56" s="9" t="s">
        <v>20</v>
      </c>
      <c r="K56" s="9" t="s">
        <v>20</v>
      </c>
      <c r="L56" s="10"/>
      <c r="M56" s="9"/>
    </row>
    <row r="57" spans="1:13" ht="18.75" x14ac:dyDescent="0.3">
      <c r="A57" t="s">
        <v>327</v>
      </c>
      <c r="B57" t="s">
        <v>328</v>
      </c>
      <c r="C57" s="1">
        <v>44620.281944444447</v>
      </c>
      <c r="D57" t="s">
        <v>329</v>
      </c>
      <c r="E57" s="8" t="s">
        <v>330</v>
      </c>
      <c r="F57" s="8" t="s">
        <v>331</v>
      </c>
      <c r="G57" s="8" t="s">
        <v>60</v>
      </c>
      <c r="H57" s="8" t="s">
        <v>19</v>
      </c>
      <c r="I57" s="8">
        <v>94123</v>
      </c>
      <c r="J57" s="9" t="s">
        <v>28</v>
      </c>
      <c r="K57" s="9" t="s">
        <v>28</v>
      </c>
      <c r="L57" s="10"/>
      <c r="M57" s="9"/>
    </row>
    <row r="58" spans="1:13" ht="18.75" x14ac:dyDescent="0.3">
      <c r="A58" t="s">
        <v>332</v>
      </c>
      <c r="B58" t="s">
        <v>333</v>
      </c>
      <c r="C58" s="1">
        <v>44617.451388888891</v>
      </c>
      <c r="D58" t="s">
        <v>334</v>
      </c>
      <c r="E58" s="8" t="s">
        <v>335</v>
      </c>
      <c r="F58" s="8" t="s">
        <v>336</v>
      </c>
      <c r="G58" s="8" t="s">
        <v>122</v>
      </c>
      <c r="H58" s="8" t="s">
        <v>34</v>
      </c>
      <c r="I58" s="8">
        <v>95060</v>
      </c>
      <c r="J58" s="9" t="s">
        <v>28</v>
      </c>
      <c r="K58" s="9" t="s">
        <v>28</v>
      </c>
      <c r="L58" s="10" t="s">
        <v>313</v>
      </c>
      <c r="M58" s="9"/>
    </row>
  </sheetData>
  <printOptions horizontalCentered="1" gridLines="1"/>
  <pageMargins left="0.2" right="0.2" top="0.62562499999999999" bottom="0" header="0.3" footer="0.3"/>
  <pageSetup paperSize="5" scale="33" orientation="landscape" r:id="rId1"/>
  <headerFooter>
    <oddHeader>&amp;C&amp;"-,Bold"&amp;16BOC Public Participation Meeting - FTA Overall Triennial DBE Goal FFY 2023-2025
Monday, April 11, 2022</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tabSelected="1" workbookViewId="0">
      <selection activeCell="H33" sqref="H33"/>
    </sheetView>
  </sheetViews>
  <sheetFormatPr defaultRowHeight="15" x14ac:dyDescent="0.25"/>
  <cols>
    <col min="1" max="1" width="65" bestFit="1" customWidth="1"/>
    <col min="2" max="2" width="35.28515625" bestFit="1" customWidth="1"/>
    <col min="3" max="3" width="35.42578125" bestFit="1" customWidth="1"/>
  </cols>
  <sheetData>
    <row r="1" spans="1:3" x14ac:dyDescent="0.25">
      <c r="A1" t="s">
        <v>375</v>
      </c>
      <c r="B1" t="s">
        <v>0</v>
      </c>
      <c r="C1" t="s">
        <v>376</v>
      </c>
    </row>
    <row r="2" spans="1:3" x14ac:dyDescent="0.25">
      <c r="A2" t="s">
        <v>377</v>
      </c>
      <c r="B2" t="s">
        <v>378</v>
      </c>
      <c r="C2" t="s">
        <v>379</v>
      </c>
    </row>
    <row r="3" spans="1:3" x14ac:dyDescent="0.25">
      <c r="A3" t="s">
        <v>377</v>
      </c>
      <c r="B3" t="s">
        <v>39</v>
      </c>
      <c r="C3" t="s">
        <v>40</v>
      </c>
    </row>
    <row r="4" spans="1:3" x14ac:dyDescent="0.25">
      <c r="A4" t="s">
        <v>377</v>
      </c>
      <c r="B4" t="s">
        <v>343</v>
      </c>
      <c r="C4" t="s">
        <v>380</v>
      </c>
    </row>
    <row r="5" spans="1:3" x14ac:dyDescent="0.25">
      <c r="A5" t="s">
        <v>377</v>
      </c>
      <c r="B5" t="s">
        <v>360</v>
      </c>
      <c r="C5" t="s">
        <v>75</v>
      </c>
    </row>
    <row r="6" spans="1:3" x14ac:dyDescent="0.25">
      <c r="A6" t="s">
        <v>377</v>
      </c>
      <c r="B6" t="s">
        <v>367</v>
      </c>
      <c r="C6" t="s">
        <v>106</v>
      </c>
    </row>
    <row r="7" spans="1:3" x14ac:dyDescent="0.25">
      <c r="A7" t="s">
        <v>377</v>
      </c>
      <c r="B7" t="s">
        <v>332</v>
      </c>
      <c r="C7" t="s">
        <v>333</v>
      </c>
    </row>
    <row r="8" spans="1:3" x14ac:dyDescent="0.25">
      <c r="A8" t="s">
        <v>377</v>
      </c>
      <c r="B8" t="s">
        <v>381</v>
      </c>
      <c r="C8" t="s">
        <v>382</v>
      </c>
    </row>
    <row r="9" spans="1:3" x14ac:dyDescent="0.25">
      <c r="A9" t="s">
        <v>377</v>
      </c>
      <c r="B9" t="s">
        <v>349</v>
      </c>
      <c r="C9" t="s">
        <v>383</v>
      </c>
    </row>
    <row r="10" spans="1:3" x14ac:dyDescent="0.25">
      <c r="A10" t="s">
        <v>377</v>
      </c>
      <c r="B10" t="s">
        <v>353</v>
      </c>
      <c r="C10" t="s">
        <v>384</v>
      </c>
    </row>
    <row r="11" spans="1:3" x14ac:dyDescent="0.25">
      <c r="A11" t="s">
        <v>377</v>
      </c>
      <c r="B11" t="s">
        <v>385</v>
      </c>
      <c r="C11" t="s">
        <v>386</v>
      </c>
    </row>
    <row r="12" spans="1:3" x14ac:dyDescent="0.25">
      <c r="A12" t="s">
        <v>377</v>
      </c>
      <c r="B12" t="s">
        <v>387</v>
      </c>
      <c r="C12" t="s">
        <v>388</v>
      </c>
    </row>
    <row r="13" spans="1:3" x14ac:dyDescent="0.25">
      <c r="A13" t="s">
        <v>377</v>
      </c>
      <c r="B13" t="s">
        <v>387</v>
      </c>
      <c r="C13" t="s">
        <v>388</v>
      </c>
    </row>
    <row r="14" spans="1:3" x14ac:dyDescent="0.25">
      <c r="A14" t="s">
        <v>377</v>
      </c>
      <c r="B14" t="s">
        <v>389</v>
      </c>
      <c r="C14" t="s">
        <v>390</v>
      </c>
    </row>
    <row r="15" spans="1:3" x14ac:dyDescent="0.25">
      <c r="A15" t="s">
        <v>377</v>
      </c>
      <c r="B15" t="s">
        <v>356</v>
      </c>
      <c r="C15" t="s">
        <v>323</v>
      </c>
    </row>
    <row r="16" spans="1:3" x14ac:dyDescent="0.25">
      <c r="A16" t="s">
        <v>377</v>
      </c>
      <c r="B16" t="s">
        <v>391</v>
      </c>
      <c r="C16" t="s">
        <v>392</v>
      </c>
    </row>
    <row r="17" spans="1:3" x14ac:dyDescent="0.25">
      <c r="A17" t="s">
        <v>377</v>
      </c>
      <c r="B17" t="s">
        <v>250</v>
      </c>
      <c r="C17" t="s">
        <v>251</v>
      </c>
    </row>
    <row r="18" spans="1:3" x14ac:dyDescent="0.25">
      <c r="A18" t="s">
        <v>377</v>
      </c>
      <c r="B18" t="s">
        <v>393</v>
      </c>
      <c r="C18" t="s">
        <v>191</v>
      </c>
    </row>
    <row r="19" spans="1:3" x14ac:dyDescent="0.25">
      <c r="A19" t="s">
        <v>377</v>
      </c>
      <c r="B19" t="s">
        <v>369</v>
      </c>
      <c r="C19" t="s">
        <v>394</v>
      </c>
    </row>
    <row r="20" spans="1:3" x14ac:dyDescent="0.25">
      <c r="A20" t="s">
        <v>377</v>
      </c>
      <c r="B20" t="s">
        <v>395</v>
      </c>
      <c r="C20" t="s">
        <v>36</v>
      </c>
    </row>
    <row r="21" spans="1:3" x14ac:dyDescent="0.25">
      <c r="A21" t="s">
        <v>377</v>
      </c>
      <c r="B21" t="s">
        <v>396</v>
      </c>
      <c r="C21" t="s">
        <v>81</v>
      </c>
    </row>
    <row r="22" spans="1:3" x14ac:dyDescent="0.25">
      <c r="A22" t="s">
        <v>377</v>
      </c>
      <c r="B22" t="s">
        <v>358</v>
      </c>
      <c r="C22" t="s">
        <v>397</v>
      </c>
    </row>
    <row r="23" spans="1:3" x14ac:dyDescent="0.25">
      <c r="A23" t="s">
        <v>377</v>
      </c>
      <c r="B23" t="s">
        <v>398</v>
      </c>
      <c r="C23" t="s">
        <v>234</v>
      </c>
    </row>
    <row r="24" spans="1:3" x14ac:dyDescent="0.25">
      <c r="A24" t="s">
        <v>377</v>
      </c>
      <c r="B24" t="s">
        <v>30</v>
      </c>
      <c r="C24" t="s">
        <v>31</v>
      </c>
    </row>
    <row r="25" spans="1:3" x14ac:dyDescent="0.25">
      <c r="A25" t="s">
        <v>377</v>
      </c>
      <c r="B25" t="s">
        <v>158</v>
      </c>
      <c r="C25" t="s">
        <v>159</v>
      </c>
    </row>
    <row r="26" spans="1:3" x14ac:dyDescent="0.25">
      <c r="A26" t="s">
        <v>377</v>
      </c>
      <c r="B26" t="s">
        <v>399</v>
      </c>
      <c r="C26" t="s">
        <v>287</v>
      </c>
    </row>
    <row r="27" spans="1:3" x14ac:dyDescent="0.25">
      <c r="A27" t="s">
        <v>377</v>
      </c>
      <c r="B27" t="s">
        <v>400</v>
      </c>
      <c r="C27" t="s">
        <v>169</v>
      </c>
    </row>
    <row r="28" spans="1:3" x14ac:dyDescent="0.25">
      <c r="A28" t="s">
        <v>377</v>
      </c>
      <c r="B28" t="s">
        <v>84</v>
      </c>
      <c r="C28" t="s">
        <v>85</v>
      </c>
    </row>
    <row r="29" spans="1:3" x14ac:dyDescent="0.25">
      <c r="A29" t="s">
        <v>377</v>
      </c>
      <c r="B29" t="s">
        <v>13</v>
      </c>
      <c r="C29" t="s">
        <v>14</v>
      </c>
    </row>
    <row r="30" spans="1:3" x14ac:dyDescent="0.25">
      <c r="A30" t="s">
        <v>377</v>
      </c>
      <c r="B30" t="s">
        <v>124</v>
      </c>
      <c r="C30" t="s">
        <v>125</v>
      </c>
    </row>
    <row r="31" spans="1:3" x14ac:dyDescent="0.25">
      <c r="A31" t="s">
        <v>377</v>
      </c>
      <c r="B31" t="s">
        <v>401</v>
      </c>
      <c r="C31" t="s">
        <v>100</v>
      </c>
    </row>
    <row r="32" spans="1:3" x14ac:dyDescent="0.25">
      <c r="A32" t="s">
        <v>377</v>
      </c>
      <c r="B32" t="s">
        <v>402</v>
      </c>
      <c r="C32" t="s">
        <v>154</v>
      </c>
    </row>
    <row r="33" spans="1:3" x14ac:dyDescent="0.25">
      <c r="A33" t="s">
        <v>377</v>
      </c>
      <c r="B33" t="s">
        <v>403</v>
      </c>
      <c r="C33" t="s">
        <v>404</v>
      </c>
    </row>
    <row r="34" spans="1:3" x14ac:dyDescent="0.25">
      <c r="A34" t="s">
        <v>377</v>
      </c>
      <c r="B34" t="s">
        <v>129</v>
      </c>
      <c r="C34" t="s">
        <v>130</v>
      </c>
    </row>
    <row r="35" spans="1:3" x14ac:dyDescent="0.25">
      <c r="A35" t="s">
        <v>377</v>
      </c>
      <c r="B35" t="s">
        <v>174</v>
      </c>
      <c r="C35" t="s">
        <v>175</v>
      </c>
    </row>
    <row r="36" spans="1:3" x14ac:dyDescent="0.25">
      <c r="A36" t="s">
        <v>377</v>
      </c>
      <c r="B36" t="s">
        <v>405</v>
      </c>
      <c r="C36" t="s">
        <v>272</v>
      </c>
    </row>
    <row r="37" spans="1:3" x14ac:dyDescent="0.25">
      <c r="A37" t="s">
        <v>377</v>
      </c>
      <c r="B37" t="s">
        <v>406</v>
      </c>
      <c r="C37" t="s">
        <v>186</v>
      </c>
    </row>
    <row r="38" spans="1:3" x14ac:dyDescent="0.25">
      <c r="A38" t="s">
        <v>377</v>
      </c>
      <c r="B38" t="s">
        <v>407</v>
      </c>
      <c r="C38" t="s">
        <v>181</v>
      </c>
    </row>
    <row r="39" spans="1:3" x14ac:dyDescent="0.25">
      <c r="A39" t="s">
        <v>377</v>
      </c>
      <c r="B39" t="s">
        <v>403</v>
      </c>
      <c r="C39" t="s">
        <v>404</v>
      </c>
    </row>
    <row r="40" spans="1:3" x14ac:dyDescent="0.25">
      <c r="A40" t="s">
        <v>377</v>
      </c>
      <c r="B40" t="s">
        <v>405</v>
      </c>
      <c r="C40" t="s">
        <v>272</v>
      </c>
    </row>
    <row r="41" spans="1:3" x14ac:dyDescent="0.25">
      <c r="A41" t="s">
        <v>377</v>
      </c>
      <c r="B41" t="s">
        <v>408</v>
      </c>
      <c r="C41" t="s">
        <v>22</v>
      </c>
    </row>
    <row r="42" spans="1:3" x14ac:dyDescent="0.25">
      <c r="A42" t="s">
        <v>377</v>
      </c>
      <c r="B42" t="s">
        <v>201</v>
      </c>
      <c r="C42" t="s">
        <v>202</v>
      </c>
    </row>
    <row r="43" spans="1:3" x14ac:dyDescent="0.25">
      <c r="A43" t="s">
        <v>377</v>
      </c>
      <c r="B43" t="s">
        <v>409</v>
      </c>
      <c r="C43" t="s">
        <v>410</v>
      </c>
    </row>
    <row r="44" spans="1:3" x14ac:dyDescent="0.25">
      <c r="A44" t="s">
        <v>377</v>
      </c>
      <c r="B44" t="s">
        <v>411</v>
      </c>
      <c r="C44" t="s">
        <v>143</v>
      </c>
    </row>
    <row r="45" spans="1:3" x14ac:dyDescent="0.25">
      <c r="A45" t="s">
        <v>377</v>
      </c>
      <c r="B45" t="s">
        <v>148</v>
      </c>
      <c r="C45" t="s">
        <v>149</v>
      </c>
    </row>
    <row r="46" spans="1:3" x14ac:dyDescent="0.25">
      <c r="A46" t="s">
        <v>377</v>
      </c>
      <c r="B46" t="s">
        <v>39</v>
      </c>
      <c r="C46" t="s">
        <v>40</v>
      </c>
    </row>
    <row r="47" spans="1:3" x14ac:dyDescent="0.25">
      <c r="A47" t="s">
        <v>377</v>
      </c>
      <c r="B47" t="s">
        <v>39</v>
      </c>
      <c r="C47" t="s">
        <v>40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workbookViewId="0">
      <selection activeCell="L16" sqref="L16"/>
    </sheetView>
  </sheetViews>
  <sheetFormatPr defaultRowHeight="15" x14ac:dyDescent="0.25"/>
  <cols>
    <col min="2" max="2" width="18.28515625" bestFit="1" customWidth="1"/>
    <col min="3" max="3" width="30" bestFit="1" customWidth="1"/>
    <col min="4" max="4" width="14.42578125" bestFit="1" customWidth="1"/>
    <col min="5" max="5" width="106.28515625" style="2" customWidth="1"/>
  </cols>
  <sheetData>
    <row r="1" spans="1:5" x14ac:dyDescent="0.25">
      <c r="A1" t="s">
        <v>337</v>
      </c>
      <c r="B1" t="s">
        <v>338</v>
      </c>
      <c r="C1" t="s">
        <v>339</v>
      </c>
      <c r="D1" t="s">
        <v>340</v>
      </c>
      <c r="E1" s="2" t="s">
        <v>341</v>
      </c>
    </row>
    <row r="2" spans="1:5" ht="30" x14ac:dyDescent="0.25">
      <c r="A2" t="s">
        <v>342</v>
      </c>
      <c r="B2" t="str">
        <f>"2022-04-11 11:40:46"</f>
        <v>2022-04-11 11:40:46</v>
      </c>
      <c r="C2" t="s">
        <v>343</v>
      </c>
      <c r="D2" t="s">
        <v>344</v>
      </c>
      <c r="E2" s="2" t="s">
        <v>345</v>
      </c>
    </row>
    <row r="3" spans="1:5" x14ac:dyDescent="0.25">
      <c r="A3" t="s">
        <v>342</v>
      </c>
      <c r="B3" t="str">
        <f>"2022-04-11 11:43:09"</f>
        <v>2022-04-11 11:43:09</v>
      </c>
      <c r="C3" t="s">
        <v>343</v>
      </c>
      <c r="D3" t="s">
        <v>344</v>
      </c>
      <c r="E3" s="2" t="s">
        <v>346</v>
      </c>
    </row>
    <row r="4" spans="1:5" x14ac:dyDescent="0.25">
      <c r="A4" t="s">
        <v>342</v>
      </c>
      <c r="B4" t="str">
        <f>"2022-04-11 11:54:10"</f>
        <v>2022-04-11 11:54:10</v>
      </c>
      <c r="C4" t="s">
        <v>343</v>
      </c>
      <c r="D4" t="s">
        <v>344</v>
      </c>
      <c r="E4" s="2" t="s">
        <v>347</v>
      </c>
    </row>
    <row r="5" spans="1:5" x14ac:dyDescent="0.25">
      <c r="A5" t="s">
        <v>342</v>
      </c>
      <c r="B5" t="str">
        <f>"2022-04-11 11:54:27"</f>
        <v>2022-04-11 11:54:27</v>
      </c>
      <c r="C5" t="s">
        <v>343</v>
      </c>
      <c r="D5" t="s">
        <v>344</v>
      </c>
      <c r="E5" s="2" t="s">
        <v>348</v>
      </c>
    </row>
    <row r="6" spans="1:5" x14ac:dyDescent="0.25">
      <c r="A6" t="s">
        <v>342</v>
      </c>
      <c r="B6" t="str">
        <f>"2022-04-11 12:16:38"</f>
        <v>2022-04-11 12:16:38</v>
      </c>
      <c r="C6" t="s">
        <v>349</v>
      </c>
      <c r="D6" t="s">
        <v>344</v>
      </c>
      <c r="E6" s="2" t="s">
        <v>350</v>
      </c>
    </row>
    <row r="7" spans="1:5" ht="30" x14ac:dyDescent="0.25">
      <c r="A7" t="s">
        <v>342</v>
      </c>
      <c r="B7" t="str">
        <f>"2022-04-11 12:16:44"</f>
        <v>2022-04-11 12:16:44</v>
      </c>
      <c r="C7" t="s">
        <v>39</v>
      </c>
      <c r="D7" t="s">
        <v>344</v>
      </c>
      <c r="E7" s="2" t="s">
        <v>351</v>
      </c>
    </row>
    <row r="8" spans="1:5" x14ac:dyDescent="0.25">
      <c r="A8" t="s">
        <v>342</v>
      </c>
      <c r="B8" t="str">
        <f>"2022-04-11 12:17:32"</f>
        <v>2022-04-11 12:17:32</v>
      </c>
      <c r="C8" t="s">
        <v>158</v>
      </c>
      <c r="D8" t="s">
        <v>344</v>
      </c>
      <c r="E8" s="2" t="s">
        <v>352</v>
      </c>
    </row>
    <row r="9" spans="1:5" x14ac:dyDescent="0.25">
      <c r="A9" t="s">
        <v>342</v>
      </c>
      <c r="B9" t="str">
        <f>"2022-04-11 12:19:28"</f>
        <v>2022-04-11 12:19:28</v>
      </c>
      <c r="C9" t="s">
        <v>353</v>
      </c>
      <c r="D9" t="s">
        <v>344</v>
      </c>
      <c r="E9" s="2" t="s">
        <v>354</v>
      </c>
    </row>
    <row r="10" spans="1:5" x14ac:dyDescent="0.25">
      <c r="A10" t="s">
        <v>342</v>
      </c>
      <c r="B10" t="str">
        <f>"2022-04-11 12:21:26"</f>
        <v>2022-04-11 12:21:26</v>
      </c>
      <c r="C10" t="s">
        <v>343</v>
      </c>
      <c r="D10" t="s">
        <v>344</v>
      </c>
      <c r="E10" s="2" t="s">
        <v>355</v>
      </c>
    </row>
    <row r="11" spans="1:5" x14ac:dyDescent="0.25">
      <c r="A11" t="s">
        <v>342</v>
      </c>
      <c r="B11" t="str">
        <f>"2022-04-11 12:21:53"</f>
        <v>2022-04-11 12:21:53</v>
      </c>
      <c r="C11" t="s">
        <v>356</v>
      </c>
      <c r="D11" t="s">
        <v>344</v>
      </c>
      <c r="E11" s="2" t="s">
        <v>357</v>
      </c>
    </row>
    <row r="12" spans="1:5" ht="45" x14ac:dyDescent="0.25">
      <c r="A12" t="s">
        <v>342</v>
      </c>
      <c r="B12" t="str">
        <f>"2022-04-11 12:22:59"</f>
        <v>2022-04-11 12:22:59</v>
      </c>
      <c r="C12" t="s">
        <v>358</v>
      </c>
      <c r="D12" t="s">
        <v>344</v>
      </c>
      <c r="E12" s="2" t="s">
        <v>359</v>
      </c>
    </row>
    <row r="13" spans="1:5" x14ac:dyDescent="0.25">
      <c r="A13" t="s">
        <v>342</v>
      </c>
      <c r="B13" t="str">
        <f>"2022-04-11 12:23:27"</f>
        <v>2022-04-11 12:23:27</v>
      </c>
      <c r="C13" t="s">
        <v>360</v>
      </c>
      <c r="D13" t="s">
        <v>344</v>
      </c>
      <c r="E13" s="2" t="s">
        <v>361</v>
      </c>
    </row>
    <row r="14" spans="1:5" x14ac:dyDescent="0.25">
      <c r="A14" t="s">
        <v>342</v>
      </c>
      <c r="B14" t="str">
        <f>"2022-04-11 12:23:31"</f>
        <v>2022-04-11 12:23:31</v>
      </c>
      <c r="C14" t="s">
        <v>343</v>
      </c>
      <c r="D14" t="s">
        <v>344</v>
      </c>
      <c r="E14" s="2" t="s">
        <v>362</v>
      </c>
    </row>
    <row r="15" spans="1:5" ht="30" x14ac:dyDescent="0.25">
      <c r="A15" t="s">
        <v>342</v>
      </c>
      <c r="B15" t="str">
        <f>"2022-04-11 12:29:27"</f>
        <v>2022-04-11 12:29:27</v>
      </c>
      <c r="C15" t="s">
        <v>363</v>
      </c>
      <c r="D15" t="s">
        <v>344</v>
      </c>
      <c r="E15" s="2" t="s">
        <v>364</v>
      </c>
    </row>
    <row r="16" spans="1:5" ht="60" x14ac:dyDescent="0.25">
      <c r="A16" t="s">
        <v>342</v>
      </c>
      <c r="B16" t="str">
        <f>"2022-04-11 12:32:13"</f>
        <v>2022-04-11 12:32:13</v>
      </c>
      <c r="C16" t="s">
        <v>363</v>
      </c>
      <c r="D16" t="s">
        <v>344</v>
      </c>
      <c r="E16" s="2" t="s">
        <v>365</v>
      </c>
    </row>
    <row r="17" spans="1:5" x14ac:dyDescent="0.25">
      <c r="A17" t="s">
        <v>342</v>
      </c>
      <c r="B17" t="str">
        <f>"2022-04-11 12:32:35"</f>
        <v>2022-04-11 12:32:35</v>
      </c>
      <c r="C17" t="s">
        <v>363</v>
      </c>
      <c r="D17" t="s">
        <v>344</v>
      </c>
      <c r="E17" s="2" t="s">
        <v>366</v>
      </c>
    </row>
    <row r="18" spans="1:5" x14ac:dyDescent="0.25">
      <c r="A18" t="s">
        <v>342</v>
      </c>
      <c r="B18" t="str">
        <f>"2022-04-11 12:32:55"</f>
        <v>2022-04-11 12:32:55</v>
      </c>
      <c r="C18" t="s">
        <v>367</v>
      </c>
      <c r="D18" t="s">
        <v>344</v>
      </c>
      <c r="E18" s="2" t="s">
        <v>368</v>
      </c>
    </row>
    <row r="19" spans="1:5" x14ac:dyDescent="0.25">
      <c r="A19" t="s">
        <v>342</v>
      </c>
      <c r="B19" t="str">
        <f>"2022-04-11 12:33:03"</f>
        <v>2022-04-11 12:33:03</v>
      </c>
      <c r="C19" t="s">
        <v>369</v>
      </c>
      <c r="D19" t="s">
        <v>344</v>
      </c>
      <c r="E19" s="2" t="s">
        <v>370</v>
      </c>
    </row>
    <row r="20" spans="1:5" ht="30" x14ac:dyDescent="0.25">
      <c r="A20" t="s">
        <v>342</v>
      </c>
      <c r="B20" t="str">
        <f>"2022-04-11 12:37:14"</f>
        <v>2022-04-11 12:37:14</v>
      </c>
      <c r="C20" t="s">
        <v>367</v>
      </c>
      <c r="D20" t="s">
        <v>344</v>
      </c>
      <c r="E20" s="2" t="s">
        <v>371</v>
      </c>
    </row>
    <row r="21" spans="1:5" x14ac:dyDescent="0.25">
      <c r="A21" t="s">
        <v>342</v>
      </c>
      <c r="B21" t="str">
        <f>"2022-04-11 12:48:51"</f>
        <v>2022-04-11 12:48:51</v>
      </c>
      <c r="C21" t="s">
        <v>367</v>
      </c>
      <c r="D21" t="s">
        <v>344</v>
      </c>
      <c r="E21" s="2" t="s">
        <v>372</v>
      </c>
    </row>
    <row r="22" spans="1:5" ht="45" x14ac:dyDescent="0.25">
      <c r="A22" t="s">
        <v>342</v>
      </c>
      <c r="B22" t="str">
        <f>"2022-04-11 12:51:59"</f>
        <v>2022-04-11 12:51:59</v>
      </c>
      <c r="C22" t="s">
        <v>363</v>
      </c>
      <c r="D22" t="s">
        <v>344</v>
      </c>
      <c r="E22" s="2" t="s">
        <v>373</v>
      </c>
    </row>
    <row r="23" spans="1:5" x14ac:dyDescent="0.25">
      <c r="A23" t="s">
        <v>342</v>
      </c>
      <c r="B23" t="str">
        <f>"2022-04-11 13:03:35"</f>
        <v>2022-04-11 13:03:35</v>
      </c>
      <c r="C23" t="s">
        <v>39</v>
      </c>
      <c r="D23" t="s">
        <v>344</v>
      </c>
      <c r="E23" s="2" t="s">
        <v>374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C1" workbookViewId="0">
      <selection activeCell="D34" sqref="D34"/>
    </sheetView>
  </sheetViews>
  <sheetFormatPr defaultRowHeight="15" x14ac:dyDescent="0.25"/>
  <cols>
    <col min="1" max="1" width="17" bestFit="1" customWidth="1"/>
    <col min="2" max="2" width="24.5703125" bestFit="1" customWidth="1"/>
    <col min="3" max="3" width="16.85546875" bestFit="1" customWidth="1"/>
    <col min="4" max="4" width="66" bestFit="1" customWidth="1"/>
    <col min="5" max="5" width="125.28515625" bestFit="1" customWidth="1"/>
    <col min="6" max="6" width="18.28515625" bestFit="1" customWidth="1"/>
  </cols>
  <sheetData>
    <row r="1" spans="1:6" x14ac:dyDescent="0.25">
      <c r="A1" t="s">
        <v>337</v>
      </c>
      <c r="B1" t="s">
        <v>412</v>
      </c>
      <c r="C1" t="s">
        <v>413</v>
      </c>
      <c r="D1" t="s">
        <v>414</v>
      </c>
      <c r="E1" t="s">
        <v>415</v>
      </c>
      <c r="F1" t="s">
        <v>338</v>
      </c>
    </row>
    <row r="2" spans="1:6" x14ac:dyDescent="0.25">
      <c r="A2" t="s">
        <v>416</v>
      </c>
      <c r="B2" t="s">
        <v>363</v>
      </c>
      <c r="D2" t="s">
        <v>417</v>
      </c>
      <c r="F2" t="str">
        <f>"2022-04-11 11:41:07"</f>
        <v>2022-04-11 11:41:07</v>
      </c>
    </row>
    <row r="3" spans="1:6" x14ac:dyDescent="0.25">
      <c r="A3" t="s">
        <v>416</v>
      </c>
      <c r="C3" t="s">
        <v>343</v>
      </c>
      <c r="E3" t="s">
        <v>345</v>
      </c>
      <c r="F3" t="str">
        <f>"2022-04-11 11:41:07"</f>
        <v>2022-04-11 11:41:07</v>
      </c>
    </row>
    <row r="4" spans="1:6" x14ac:dyDescent="0.25">
      <c r="A4" t="s">
        <v>342</v>
      </c>
      <c r="C4" t="s">
        <v>343</v>
      </c>
      <c r="E4" t="s">
        <v>418</v>
      </c>
      <c r="F4" t="str">
        <f>"2022-04-11 11:51:46"</f>
        <v>2022-04-11 11:51:46</v>
      </c>
    </row>
    <row r="5" spans="1:6" x14ac:dyDescent="0.25">
      <c r="A5" t="s">
        <v>416</v>
      </c>
      <c r="B5" t="s">
        <v>363</v>
      </c>
      <c r="D5" t="s">
        <v>419</v>
      </c>
      <c r="F5" t="str">
        <f>"2022-04-11 11:55:01"</f>
        <v>2022-04-11 11:55:01</v>
      </c>
    </row>
    <row r="6" spans="1:6" x14ac:dyDescent="0.25">
      <c r="A6" t="s">
        <v>416</v>
      </c>
      <c r="B6" t="s">
        <v>363</v>
      </c>
      <c r="D6" t="s">
        <v>420</v>
      </c>
      <c r="F6" t="str">
        <f>"2022-04-11 12:20:34"</f>
        <v>2022-04-11 12:20:34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Registration List - April 11</vt:lpstr>
      <vt:lpstr>Attendance List</vt:lpstr>
      <vt:lpstr>Chat Box - Comments April 11</vt:lpstr>
      <vt:lpstr>Q&amp;A</vt:lpstr>
      <vt:lpstr>'Registration List - April 11'!Print_Area</vt:lpstr>
      <vt:lpstr>'Registration List - April 11'!Print_Titles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Artemise Davenport</dc:creator>
  <cp:lastModifiedBy>Artemisé Davenport</cp:lastModifiedBy>
  <cp:lastPrinted>2022-04-12T11:56:20Z</cp:lastPrinted>
  <dcterms:created xsi:type="dcterms:W3CDTF">2022-04-12T11:57:00Z</dcterms:created>
  <dcterms:modified xsi:type="dcterms:W3CDTF">2022-04-12T13:06:12Z</dcterms:modified>
</cp:coreProperties>
</file>